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MK_SYD\Overvågning\Arbejdsmarkedsbalancemodellen\Balance og prognoser maj 2019\Tabeller og survey\"/>
    </mc:Choice>
  </mc:AlternateContent>
  <bookViews>
    <workbookView xWindow="480" yWindow="120" windowWidth="20010" windowHeight="7725" activeTab="5"/>
  </bookViews>
  <sheets>
    <sheet name="Bornholm" sheetId="9" r:id="rId1"/>
    <sheet name="Fyn" sheetId="2" r:id="rId2"/>
    <sheet name="Hovedstaden" sheetId="3" r:id="rId3"/>
    <sheet name="Nordjylland" sheetId="4" r:id="rId4"/>
    <sheet name="Sjælland" sheetId="5" r:id="rId5"/>
    <sheet name="Sydjylland" sheetId="6" r:id="rId6"/>
    <sheet name="Vestjylland" sheetId="7" r:id="rId7"/>
    <sheet name="Østjylland" sheetId="8" r:id="rId8"/>
    <sheet name="SAMLET" sheetId="10" r:id="rId9"/>
  </sheets>
  <definedNames>
    <definedName name="_AMO_SingleObject_761544404_ROM_F0.SEC2.Tabulate_1.SEC1.SEC1.BDY.rar_omrade_Bornholm_Cross_tabular_summary_report_Table_1" hidden="1">#REF!</definedName>
    <definedName name="_AMO_SingleObject_761544404_ROM_F0.SEC2.Tabulate_1.SEC1.SEC1.HDR.rar_omrade_Bornholm_Cross_tabular_summary_report" hidden="1">#REF!</definedName>
    <definedName name="_AMO_SingleObject_761544404_ROM_F0.SEC2.Tabulate_1.SEC2.SEC1.BDY.rar_omrade_Fyn_Cross_tabular_summary_report_Table_1" hidden="1">#REF!</definedName>
    <definedName name="_AMO_SingleObject_761544404_ROM_F0.SEC2.Tabulate_1.SEC2.SEC1.HDR.rar_omrade_Fyn_Cross_tabular_summary_report" hidden="1">#REF!</definedName>
    <definedName name="_AMO_SingleObject_761544404_ROM_F0.SEC2.Tabulate_1.SEC3.SEC1.BDY.rar_omrade_Hovedstaden_Cross_tabular_summary_report_Table_1" hidden="1">#REF!</definedName>
    <definedName name="_AMO_SingleObject_761544404_ROM_F0.SEC2.Tabulate_1.SEC3.SEC1.HDR.rar_omrade_Hovedstaden_Cross_tabular_summary_report" hidden="1">#REF!</definedName>
    <definedName name="_AMO_SingleObject_761544404_ROM_F0.SEC2.Tabulate_1.SEC4.SEC1.BDY.rar_omrade_Nordjylland_Cross_tabular_summary_report_Table_1" hidden="1">#REF!</definedName>
    <definedName name="_AMO_SingleObject_761544404_ROM_F0.SEC2.Tabulate_1.SEC4.SEC1.HDR.rar_omrade_Nordjylland_Cross_tabular_summary_report" hidden="1">#REF!</definedName>
    <definedName name="_AMO_SingleObject_761544404_ROM_F0.SEC2.Tabulate_1.SEC5.SEC1.BDY.rar_omrade_Sjælland_Cross_tabular_summary_report_Table_1" hidden="1">#REF!</definedName>
    <definedName name="_AMO_SingleObject_761544404_ROM_F0.SEC2.Tabulate_1.SEC5.SEC1.HDR.rar_omrade_Sjælland_Cross_tabular_summary_report" hidden="1">#REF!</definedName>
    <definedName name="_AMO_SingleObject_761544404_ROM_F0.SEC2.Tabulate_1.SEC6.SEC1.BDY.rar_omrade_Sydjylland_Cross_tabular_summary_report_Table_1" hidden="1">#REF!</definedName>
    <definedName name="_AMO_SingleObject_761544404_ROM_F0.SEC2.Tabulate_1.SEC6.SEC1.HDR.rar_omrade_Sydjylland_Cross_tabular_summary_report" hidden="1">#REF!</definedName>
    <definedName name="_AMO_SingleObject_761544404_ROM_F0.SEC2.Tabulate_1.SEC7.SEC1.BDY.rar_omrade_Ukendt_Cross_tabular_summary_report_Table_1" hidden="1">#REF!</definedName>
    <definedName name="_AMO_SingleObject_761544404_ROM_F0.SEC2.Tabulate_1.SEC7.SEC1.HDR.rar_omrade_Ukendt_Cross_tabular_summary_report" hidden="1">#REF!</definedName>
    <definedName name="_AMO_SingleObject_761544404_ROM_F0.SEC2.Tabulate_1.SEC8.SEC1.BDY.rar_omrade_Vestjylland_Cross_tabular_summary_report_Table_1" hidden="1">#REF!</definedName>
    <definedName name="_AMO_SingleObject_761544404_ROM_F0.SEC2.Tabulate_1.SEC8.SEC1.HDR.rar_omrade_Vestjylland_Cross_tabular_summary_report" hidden="1">#REF!</definedName>
    <definedName name="_AMO_SingleObject_761544404_ROM_F0.SEC2.Tabulate_1.SEC9.SEC1.BDY.rar_omrade_Østjylland_Cross_tabular_summary_report_Table_1" hidden="1">#REF!</definedName>
    <definedName name="_AMO_SingleObject_761544404_ROM_F0.SEC2.Tabulate_1.SEC9.SEC1.HDR.rar_omrade_Østjylland_Cross_tabular_summary_report" hidden="1">#REF!</definedName>
    <definedName name="_xlnm._FilterDatabase" localSheetId="8" hidden="1">SAMLET!$B$20:$B$28</definedName>
  </definedNames>
  <calcPr calcId="162913" concurrentCalc="0"/>
</workbook>
</file>

<file path=xl/calcChain.xml><?xml version="1.0" encoding="utf-8"?>
<calcChain xmlns="http://schemas.openxmlformats.org/spreadsheetml/2006/main">
  <c r="K24" i="6" l="1"/>
  <c r="L22" i="8"/>
  <c r="O4" i="8"/>
  <c r="N4" i="8"/>
  <c r="L4" i="8"/>
  <c r="K4" i="8"/>
  <c r="H4" i="8"/>
  <c r="G4" i="8"/>
  <c r="D4" i="8"/>
  <c r="C4" i="8"/>
  <c r="O4" i="7"/>
  <c r="N4" i="7"/>
  <c r="L4" i="7"/>
  <c r="K4" i="7"/>
  <c r="H4" i="7"/>
  <c r="G4" i="7"/>
  <c r="D4" i="7"/>
  <c r="C4" i="7"/>
  <c r="O4" i="6"/>
  <c r="N4" i="6"/>
  <c r="L4" i="6"/>
  <c r="K4" i="6"/>
  <c r="H4" i="6"/>
  <c r="G4" i="6"/>
  <c r="D4" i="6"/>
  <c r="C4" i="6"/>
  <c r="O4" i="5"/>
  <c r="N4" i="5"/>
  <c r="L4" i="5"/>
  <c r="K4" i="5"/>
  <c r="H4" i="5"/>
  <c r="G4" i="5"/>
  <c r="D4" i="5"/>
  <c r="C4" i="5"/>
  <c r="O4" i="4"/>
  <c r="N4" i="4"/>
  <c r="L4" i="4"/>
  <c r="K4" i="4"/>
  <c r="H4" i="4"/>
  <c r="G4" i="4"/>
  <c r="D4" i="4"/>
  <c r="C4" i="4"/>
  <c r="O4" i="3"/>
  <c r="N4" i="3"/>
  <c r="L4" i="3"/>
  <c r="K4" i="3"/>
  <c r="H4" i="3"/>
  <c r="G4" i="3"/>
  <c r="D4" i="3"/>
  <c r="C4" i="3"/>
  <c r="O4" i="2"/>
  <c r="N4" i="2"/>
  <c r="L4" i="2"/>
  <c r="K4" i="2"/>
  <c r="H4" i="2"/>
  <c r="G4" i="2"/>
  <c r="D4" i="2"/>
  <c r="C4" i="2"/>
  <c r="L4" i="9"/>
  <c r="K4" i="9"/>
  <c r="H4" i="9"/>
  <c r="G4" i="9"/>
  <c r="L27" i="2"/>
  <c r="K27" i="2"/>
  <c r="M27" i="2"/>
  <c r="N27" i="2"/>
  <c r="L26" i="2"/>
  <c r="K26" i="2"/>
  <c r="M26" i="2"/>
  <c r="N26" i="2"/>
  <c r="L25" i="2"/>
  <c r="K25" i="2"/>
  <c r="M25" i="2"/>
  <c r="N25" i="2"/>
  <c r="L24" i="2"/>
  <c r="K24" i="2"/>
  <c r="M24" i="2"/>
  <c r="N24" i="2"/>
  <c r="L23" i="2"/>
  <c r="K23" i="2"/>
  <c r="M23" i="2"/>
  <c r="N23" i="2"/>
  <c r="L22" i="2"/>
  <c r="K22" i="2"/>
  <c r="M22" i="2"/>
  <c r="N22" i="2"/>
  <c r="L21" i="2"/>
  <c r="K21" i="2"/>
  <c r="M21" i="2"/>
  <c r="N21" i="2"/>
  <c r="L20" i="2"/>
  <c r="K20" i="2"/>
  <c r="M20" i="2"/>
  <c r="N20" i="2"/>
  <c r="L19" i="2"/>
  <c r="K19" i="2"/>
  <c r="M19" i="2"/>
  <c r="N19" i="2"/>
  <c r="L18" i="2"/>
  <c r="K18" i="2"/>
  <c r="M18" i="2"/>
  <c r="N18" i="2"/>
  <c r="L17" i="2"/>
  <c r="K17" i="2"/>
  <c r="M17" i="2"/>
  <c r="N17" i="2"/>
  <c r="L16" i="2"/>
  <c r="K16" i="2"/>
  <c r="M16" i="2"/>
  <c r="N16" i="2"/>
  <c r="L15" i="2"/>
  <c r="K15" i="2"/>
  <c r="M15" i="2"/>
  <c r="N15" i="2"/>
  <c r="L14" i="2"/>
  <c r="K14" i="2"/>
  <c r="M14" i="2"/>
  <c r="N14" i="2"/>
  <c r="L13" i="2"/>
  <c r="K13" i="2"/>
  <c r="M13" i="2"/>
  <c r="N13" i="2"/>
  <c r="L12" i="2"/>
  <c r="K12" i="2"/>
  <c r="M12" i="2"/>
  <c r="N12" i="2"/>
  <c r="L11" i="2"/>
  <c r="K11" i="2"/>
  <c r="M11" i="2"/>
  <c r="N11" i="2"/>
  <c r="L10" i="2"/>
  <c r="K10" i="2"/>
  <c r="M10" i="2"/>
  <c r="N10" i="2"/>
  <c r="L9" i="2"/>
  <c r="K9" i="2"/>
  <c r="M9" i="2"/>
  <c r="N9" i="2"/>
  <c r="L8" i="2"/>
  <c r="K8" i="2"/>
  <c r="M8" i="2"/>
  <c r="N8" i="2"/>
  <c r="L7" i="2"/>
  <c r="K7" i="2"/>
  <c r="M7" i="2"/>
  <c r="N7" i="2"/>
  <c r="L6" i="2"/>
  <c r="K6" i="2"/>
  <c r="M6" i="2"/>
  <c r="N6" i="2"/>
  <c r="L27" i="3"/>
  <c r="K27" i="3"/>
  <c r="M27" i="3"/>
  <c r="N27" i="3"/>
  <c r="L26" i="3"/>
  <c r="K26" i="3"/>
  <c r="M26" i="3"/>
  <c r="N26" i="3"/>
  <c r="L25" i="3"/>
  <c r="K25" i="3"/>
  <c r="M25" i="3"/>
  <c r="N25" i="3"/>
  <c r="L24" i="3"/>
  <c r="K24" i="3"/>
  <c r="M24" i="3"/>
  <c r="N24" i="3"/>
  <c r="L23" i="3"/>
  <c r="K23" i="3"/>
  <c r="M23" i="3"/>
  <c r="N23" i="3"/>
  <c r="L22" i="3"/>
  <c r="K22" i="3"/>
  <c r="M22" i="3"/>
  <c r="N22" i="3"/>
  <c r="L21" i="3"/>
  <c r="K21" i="3"/>
  <c r="M21" i="3"/>
  <c r="N21" i="3"/>
  <c r="L20" i="3"/>
  <c r="K20" i="3"/>
  <c r="M20" i="3"/>
  <c r="N20" i="3"/>
  <c r="L19" i="3"/>
  <c r="K19" i="3"/>
  <c r="M19" i="3"/>
  <c r="N19" i="3"/>
  <c r="L18" i="3"/>
  <c r="K18" i="3"/>
  <c r="M18" i="3"/>
  <c r="N18" i="3"/>
  <c r="L17" i="3"/>
  <c r="K17" i="3"/>
  <c r="M17" i="3"/>
  <c r="N17" i="3"/>
  <c r="L16" i="3"/>
  <c r="K16" i="3"/>
  <c r="M16" i="3"/>
  <c r="N16" i="3"/>
  <c r="L15" i="3"/>
  <c r="K15" i="3"/>
  <c r="M15" i="3"/>
  <c r="N15" i="3"/>
  <c r="L14" i="3"/>
  <c r="K14" i="3"/>
  <c r="M14" i="3"/>
  <c r="N14" i="3"/>
  <c r="L13" i="3"/>
  <c r="K13" i="3"/>
  <c r="M13" i="3"/>
  <c r="N13" i="3"/>
  <c r="L12" i="3"/>
  <c r="K12" i="3"/>
  <c r="M12" i="3"/>
  <c r="N12" i="3"/>
  <c r="L11" i="3"/>
  <c r="K11" i="3"/>
  <c r="M11" i="3"/>
  <c r="N11" i="3"/>
  <c r="L10" i="3"/>
  <c r="K10" i="3"/>
  <c r="M10" i="3"/>
  <c r="N10" i="3"/>
  <c r="L9" i="3"/>
  <c r="K9" i="3"/>
  <c r="M9" i="3"/>
  <c r="N9" i="3"/>
  <c r="L8" i="3"/>
  <c r="K8" i="3"/>
  <c r="M8" i="3"/>
  <c r="N8" i="3"/>
  <c r="L7" i="3"/>
  <c r="K7" i="3"/>
  <c r="M7" i="3"/>
  <c r="N7" i="3"/>
  <c r="L6" i="3"/>
  <c r="K6" i="3"/>
  <c r="M6" i="3"/>
  <c r="N6" i="3"/>
  <c r="L27" i="4"/>
  <c r="K27" i="4"/>
  <c r="M27" i="4"/>
  <c r="N27" i="4"/>
  <c r="L26" i="4"/>
  <c r="K26" i="4"/>
  <c r="M26" i="4"/>
  <c r="N26" i="4"/>
  <c r="L25" i="4"/>
  <c r="K25" i="4"/>
  <c r="M25" i="4"/>
  <c r="N25" i="4"/>
  <c r="L24" i="4"/>
  <c r="K24" i="4"/>
  <c r="M24" i="4"/>
  <c r="N24" i="4"/>
  <c r="L23" i="4"/>
  <c r="K23" i="4"/>
  <c r="M23" i="4"/>
  <c r="N23" i="4"/>
  <c r="L22" i="4"/>
  <c r="K22" i="4"/>
  <c r="M22" i="4"/>
  <c r="N22" i="4"/>
  <c r="L21" i="4"/>
  <c r="K21" i="4"/>
  <c r="M21" i="4"/>
  <c r="N21" i="4"/>
  <c r="L20" i="4"/>
  <c r="K20" i="4"/>
  <c r="M20" i="4"/>
  <c r="N20" i="4"/>
  <c r="L19" i="4"/>
  <c r="K19" i="4"/>
  <c r="M19" i="4"/>
  <c r="N19" i="4"/>
  <c r="L18" i="4"/>
  <c r="K18" i="4"/>
  <c r="M18" i="4"/>
  <c r="N18" i="4"/>
  <c r="L17" i="4"/>
  <c r="K17" i="4"/>
  <c r="M17" i="4"/>
  <c r="N17" i="4"/>
  <c r="L16" i="4"/>
  <c r="K16" i="4"/>
  <c r="M16" i="4"/>
  <c r="N16" i="4"/>
  <c r="L15" i="4"/>
  <c r="K15" i="4"/>
  <c r="M15" i="4"/>
  <c r="N15" i="4"/>
  <c r="L14" i="4"/>
  <c r="K14" i="4"/>
  <c r="M14" i="4"/>
  <c r="N14" i="4"/>
  <c r="L13" i="4"/>
  <c r="K13" i="4"/>
  <c r="M13" i="4"/>
  <c r="N13" i="4"/>
  <c r="L12" i="4"/>
  <c r="K12" i="4"/>
  <c r="M12" i="4"/>
  <c r="N12" i="4"/>
  <c r="L11" i="4"/>
  <c r="K11" i="4"/>
  <c r="M11" i="4"/>
  <c r="N11" i="4"/>
  <c r="L10" i="4"/>
  <c r="K10" i="4"/>
  <c r="M10" i="4"/>
  <c r="N10" i="4"/>
  <c r="L9" i="4"/>
  <c r="K9" i="4"/>
  <c r="M9" i="4"/>
  <c r="N9" i="4"/>
  <c r="L8" i="4"/>
  <c r="K8" i="4"/>
  <c r="M8" i="4"/>
  <c r="N8" i="4"/>
  <c r="L7" i="4"/>
  <c r="K7" i="4"/>
  <c r="M7" i="4"/>
  <c r="N7" i="4"/>
  <c r="L6" i="4"/>
  <c r="K6" i="4"/>
  <c r="M6" i="4"/>
  <c r="N6" i="4"/>
  <c r="L27" i="5"/>
  <c r="K27" i="5"/>
  <c r="M27" i="5"/>
  <c r="N27" i="5"/>
  <c r="L26" i="5"/>
  <c r="K26" i="5"/>
  <c r="M26" i="5"/>
  <c r="N26" i="5"/>
  <c r="L25" i="5"/>
  <c r="K25" i="5"/>
  <c r="M25" i="5"/>
  <c r="N25" i="5"/>
  <c r="L24" i="5"/>
  <c r="K24" i="5"/>
  <c r="M24" i="5"/>
  <c r="N24" i="5"/>
  <c r="L23" i="5"/>
  <c r="K23" i="5"/>
  <c r="M23" i="5"/>
  <c r="N23" i="5"/>
  <c r="L22" i="5"/>
  <c r="K22" i="5"/>
  <c r="M22" i="5"/>
  <c r="N22" i="5"/>
  <c r="L21" i="5"/>
  <c r="K21" i="5"/>
  <c r="M21" i="5"/>
  <c r="N21" i="5"/>
  <c r="L20" i="5"/>
  <c r="K20" i="5"/>
  <c r="M20" i="5"/>
  <c r="N20" i="5"/>
  <c r="L19" i="5"/>
  <c r="K19" i="5"/>
  <c r="M19" i="5"/>
  <c r="N19" i="5"/>
  <c r="L18" i="5"/>
  <c r="K18" i="5"/>
  <c r="M18" i="5"/>
  <c r="N18" i="5"/>
  <c r="L17" i="5"/>
  <c r="K17" i="5"/>
  <c r="M17" i="5"/>
  <c r="N17" i="5"/>
  <c r="L16" i="5"/>
  <c r="K16" i="5"/>
  <c r="M16" i="5"/>
  <c r="N16" i="5"/>
  <c r="L15" i="5"/>
  <c r="K15" i="5"/>
  <c r="M15" i="5"/>
  <c r="N15" i="5"/>
  <c r="L14" i="5"/>
  <c r="K14" i="5"/>
  <c r="M14" i="5"/>
  <c r="N14" i="5"/>
  <c r="L13" i="5"/>
  <c r="K13" i="5"/>
  <c r="M13" i="5"/>
  <c r="N13" i="5"/>
  <c r="L12" i="5"/>
  <c r="K12" i="5"/>
  <c r="M12" i="5"/>
  <c r="N12" i="5"/>
  <c r="L11" i="5"/>
  <c r="K11" i="5"/>
  <c r="M11" i="5"/>
  <c r="N11" i="5"/>
  <c r="L10" i="5"/>
  <c r="K10" i="5"/>
  <c r="M10" i="5"/>
  <c r="N10" i="5"/>
  <c r="L9" i="5"/>
  <c r="K9" i="5"/>
  <c r="M9" i="5"/>
  <c r="N9" i="5"/>
  <c r="L8" i="5"/>
  <c r="K8" i="5"/>
  <c r="M8" i="5"/>
  <c r="N8" i="5"/>
  <c r="L7" i="5"/>
  <c r="K7" i="5"/>
  <c r="M7" i="5"/>
  <c r="N7" i="5"/>
  <c r="L6" i="5"/>
  <c r="K6" i="5"/>
  <c r="M6" i="5"/>
  <c r="N6" i="5"/>
  <c r="L27" i="6"/>
  <c r="K27" i="6"/>
  <c r="M27" i="6"/>
  <c r="N27" i="6"/>
  <c r="L26" i="6"/>
  <c r="K26" i="6"/>
  <c r="M26" i="6"/>
  <c r="N26" i="6"/>
  <c r="L25" i="6"/>
  <c r="K25" i="6"/>
  <c r="M25" i="6"/>
  <c r="N25" i="6"/>
  <c r="L24" i="6"/>
  <c r="M24" i="6"/>
  <c r="N24" i="6"/>
  <c r="L23" i="6"/>
  <c r="K23" i="6"/>
  <c r="M23" i="6"/>
  <c r="N23" i="6"/>
  <c r="L22" i="6"/>
  <c r="K22" i="6"/>
  <c r="M22" i="6"/>
  <c r="N22" i="6"/>
  <c r="L21" i="6"/>
  <c r="K21" i="6"/>
  <c r="M21" i="6"/>
  <c r="N21" i="6"/>
  <c r="L20" i="6"/>
  <c r="K20" i="6"/>
  <c r="M20" i="6"/>
  <c r="N20" i="6"/>
  <c r="L19" i="6"/>
  <c r="K19" i="6"/>
  <c r="M19" i="6"/>
  <c r="N19" i="6"/>
  <c r="L18" i="6"/>
  <c r="K18" i="6"/>
  <c r="M18" i="6"/>
  <c r="N18" i="6"/>
  <c r="L17" i="6"/>
  <c r="K17" i="6"/>
  <c r="M17" i="6"/>
  <c r="N17" i="6"/>
  <c r="L16" i="6"/>
  <c r="K16" i="6"/>
  <c r="M16" i="6"/>
  <c r="N16" i="6"/>
  <c r="L15" i="6"/>
  <c r="K15" i="6"/>
  <c r="M15" i="6"/>
  <c r="N15" i="6"/>
  <c r="L14" i="6"/>
  <c r="K14" i="6"/>
  <c r="M14" i="6"/>
  <c r="N14" i="6"/>
  <c r="L13" i="6"/>
  <c r="K13" i="6"/>
  <c r="M13" i="6"/>
  <c r="N13" i="6"/>
  <c r="L12" i="6"/>
  <c r="K12" i="6"/>
  <c r="M12" i="6"/>
  <c r="N12" i="6"/>
  <c r="L11" i="6"/>
  <c r="K11" i="6"/>
  <c r="M11" i="6"/>
  <c r="N11" i="6"/>
  <c r="L10" i="6"/>
  <c r="K10" i="6"/>
  <c r="M10" i="6"/>
  <c r="N10" i="6"/>
  <c r="L9" i="6"/>
  <c r="K9" i="6"/>
  <c r="M9" i="6"/>
  <c r="N9" i="6"/>
  <c r="L8" i="6"/>
  <c r="K8" i="6"/>
  <c r="M8" i="6"/>
  <c r="N8" i="6"/>
  <c r="L7" i="6"/>
  <c r="K7" i="6"/>
  <c r="M7" i="6"/>
  <c r="N7" i="6"/>
  <c r="L6" i="6"/>
  <c r="K6" i="6"/>
  <c r="M6" i="6"/>
  <c r="N6" i="6"/>
  <c r="L27" i="7"/>
  <c r="K27" i="7"/>
  <c r="M27" i="7"/>
  <c r="N27" i="7"/>
  <c r="L26" i="7"/>
  <c r="K26" i="7"/>
  <c r="M26" i="7"/>
  <c r="N26" i="7"/>
  <c r="L25" i="7"/>
  <c r="K25" i="7"/>
  <c r="M25" i="7"/>
  <c r="N25" i="7"/>
  <c r="L24" i="7"/>
  <c r="K24" i="7"/>
  <c r="M24" i="7"/>
  <c r="N24" i="7"/>
  <c r="L23" i="7"/>
  <c r="K23" i="7"/>
  <c r="M23" i="7"/>
  <c r="N23" i="7"/>
  <c r="L22" i="7"/>
  <c r="K22" i="7"/>
  <c r="M22" i="7"/>
  <c r="N22" i="7"/>
  <c r="L21" i="7"/>
  <c r="K21" i="7"/>
  <c r="M21" i="7"/>
  <c r="N21" i="7"/>
  <c r="L20" i="7"/>
  <c r="K20" i="7"/>
  <c r="M20" i="7"/>
  <c r="N20" i="7"/>
  <c r="L19" i="7"/>
  <c r="K19" i="7"/>
  <c r="M19" i="7"/>
  <c r="N19" i="7"/>
  <c r="L18" i="7"/>
  <c r="K18" i="7"/>
  <c r="M18" i="7"/>
  <c r="N18" i="7"/>
  <c r="L17" i="7"/>
  <c r="K17" i="7"/>
  <c r="M17" i="7"/>
  <c r="N17" i="7"/>
  <c r="L16" i="7"/>
  <c r="K16" i="7"/>
  <c r="M16" i="7"/>
  <c r="N16" i="7"/>
  <c r="L15" i="7"/>
  <c r="K15" i="7"/>
  <c r="M15" i="7"/>
  <c r="N15" i="7"/>
  <c r="L14" i="7"/>
  <c r="K14" i="7"/>
  <c r="M14" i="7"/>
  <c r="N14" i="7"/>
  <c r="L13" i="7"/>
  <c r="K13" i="7"/>
  <c r="M13" i="7"/>
  <c r="N13" i="7"/>
  <c r="L12" i="7"/>
  <c r="K12" i="7"/>
  <c r="M12" i="7"/>
  <c r="N12" i="7"/>
  <c r="L11" i="7"/>
  <c r="K11" i="7"/>
  <c r="M11" i="7"/>
  <c r="N11" i="7"/>
  <c r="L10" i="7"/>
  <c r="K10" i="7"/>
  <c r="M10" i="7"/>
  <c r="N10" i="7"/>
  <c r="L9" i="7"/>
  <c r="K9" i="7"/>
  <c r="M9" i="7"/>
  <c r="N9" i="7"/>
  <c r="L8" i="7"/>
  <c r="K8" i="7"/>
  <c r="M8" i="7"/>
  <c r="N8" i="7"/>
  <c r="L7" i="7"/>
  <c r="K7" i="7"/>
  <c r="M7" i="7"/>
  <c r="N7" i="7"/>
  <c r="L6" i="7"/>
  <c r="K6" i="7"/>
  <c r="M6" i="7"/>
  <c r="N6" i="7"/>
  <c r="L27" i="8"/>
  <c r="K27" i="8"/>
  <c r="M27" i="8"/>
  <c r="N27" i="8"/>
  <c r="L26" i="8"/>
  <c r="K26" i="8"/>
  <c r="M26" i="8"/>
  <c r="N26" i="8"/>
  <c r="L25" i="8"/>
  <c r="K25" i="8"/>
  <c r="M25" i="8"/>
  <c r="N25" i="8"/>
  <c r="L24" i="8"/>
  <c r="K24" i="8"/>
  <c r="M24" i="8"/>
  <c r="N24" i="8"/>
  <c r="L23" i="8"/>
  <c r="K23" i="8"/>
  <c r="M23" i="8"/>
  <c r="N23" i="8"/>
  <c r="K22" i="8"/>
  <c r="M22" i="8"/>
  <c r="N22" i="8"/>
  <c r="L21" i="8"/>
  <c r="K21" i="8"/>
  <c r="M21" i="8"/>
  <c r="N21" i="8"/>
  <c r="L20" i="8"/>
  <c r="K20" i="8"/>
  <c r="M20" i="8"/>
  <c r="N20" i="8"/>
  <c r="L19" i="8"/>
  <c r="K19" i="8"/>
  <c r="M19" i="8"/>
  <c r="N19" i="8"/>
  <c r="L18" i="8"/>
  <c r="K18" i="8"/>
  <c r="M18" i="8"/>
  <c r="N18" i="8"/>
  <c r="L17" i="8"/>
  <c r="K17" i="8"/>
  <c r="M17" i="8"/>
  <c r="N17" i="8"/>
  <c r="L16" i="8"/>
  <c r="K16" i="8"/>
  <c r="M16" i="8"/>
  <c r="N16" i="8"/>
  <c r="L15" i="8"/>
  <c r="K15" i="8"/>
  <c r="M15" i="8"/>
  <c r="N15" i="8"/>
  <c r="L14" i="8"/>
  <c r="K14" i="8"/>
  <c r="M14" i="8"/>
  <c r="N14" i="8"/>
  <c r="L13" i="8"/>
  <c r="K13" i="8"/>
  <c r="M13" i="8"/>
  <c r="N13" i="8"/>
  <c r="L12" i="8"/>
  <c r="K12" i="8"/>
  <c r="M12" i="8"/>
  <c r="N12" i="8"/>
  <c r="L11" i="8"/>
  <c r="K11" i="8"/>
  <c r="M11" i="8"/>
  <c r="N11" i="8"/>
  <c r="L10" i="8"/>
  <c r="K10" i="8"/>
  <c r="M10" i="8"/>
  <c r="N10" i="8"/>
  <c r="L9" i="8"/>
  <c r="K9" i="8"/>
  <c r="M9" i="8"/>
  <c r="N9" i="8"/>
  <c r="L8" i="8"/>
  <c r="K8" i="8"/>
  <c r="M8" i="8"/>
  <c r="N8" i="8"/>
  <c r="L7" i="8"/>
  <c r="K7" i="8"/>
  <c r="M7" i="8"/>
  <c r="N7" i="8"/>
  <c r="L6" i="8"/>
  <c r="K6" i="8"/>
  <c r="M6" i="8"/>
  <c r="N6" i="8"/>
  <c r="L27" i="9"/>
  <c r="K27" i="9"/>
  <c r="M27" i="9"/>
  <c r="N27" i="9"/>
  <c r="L26" i="9"/>
  <c r="K26" i="9"/>
  <c r="M26" i="9"/>
  <c r="N26" i="9"/>
  <c r="L25" i="9"/>
  <c r="K25" i="9"/>
  <c r="M25" i="9"/>
  <c r="N25" i="9"/>
  <c r="L24" i="9"/>
  <c r="K24" i="9"/>
  <c r="M24" i="9"/>
  <c r="N24" i="9"/>
  <c r="L23" i="9"/>
  <c r="K23" i="9"/>
  <c r="M23" i="9"/>
  <c r="N23" i="9"/>
  <c r="L22" i="9"/>
  <c r="K22" i="9"/>
  <c r="M22" i="9"/>
  <c r="N22" i="9"/>
  <c r="L21" i="9"/>
  <c r="K21" i="9"/>
  <c r="M21" i="9"/>
  <c r="N21" i="9"/>
  <c r="L20" i="9"/>
  <c r="K20" i="9"/>
  <c r="M20" i="9"/>
  <c r="N20" i="9"/>
  <c r="L19" i="9"/>
  <c r="K19" i="9"/>
  <c r="M19" i="9"/>
  <c r="N19" i="9"/>
  <c r="L18" i="9"/>
  <c r="K18" i="9"/>
  <c r="M18" i="9"/>
  <c r="N18" i="9"/>
  <c r="L17" i="9"/>
  <c r="K17" i="9"/>
  <c r="M17" i="9"/>
  <c r="N17" i="9"/>
  <c r="L16" i="9"/>
  <c r="K16" i="9"/>
  <c r="M16" i="9"/>
  <c r="N16" i="9"/>
  <c r="L15" i="9"/>
  <c r="K15" i="9"/>
  <c r="M15" i="9"/>
  <c r="N15" i="9"/>
  <c r="L14" i="9"/>
  <c r="K14" i="9"/>
  <c r="M14" i="9"/>
  <c r="N14" i="9"/>
  <c r="L13" i="9"/>
  <c r="K13" i="9"/>
  <c r="M13" i="9"/>
  <c r="N13" i="9"/>
  <c r="L12" i="9"/>
  <c r="K12" i="9"/>
  <c r="M12" i="9"/>
  <c r="N12" i="9"/>
  <c r="L11" i="9"/>
  <c r="K11" i="9"/>
  <c r="M11" i="9"/>
  <c r="N11" i="9"/>
  <c r="L10" i="9"/>
  <c r="K10" i="9"/>
  <c r="M10" i="9"/>
  <c r="N10" i="9"/>
  <c r="L9" i="9"/>
  <c r="K9" i="9"/>
  <c r="M9" i="9"/>
  <c r="N9" i="9"/>
  <c r="L8" i="9"/>
  <c r="K8" i="9"/>
  <c r="M8" i="9"/>
  <c r="N8" i="9"/>
  <c r="L7" i="9"/>
  <c r="K7" i="9"/>
  <c r="M7" i="9"/>
  <c r="N7" i="9"/>
  <c r="L6" i="9"/>
  <c r="K6" i="9"/>
  <c r="M6" i="9"/>
  <c r="N6" i="9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6" i="8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6" i="7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6" i="6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6" i="5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6" i="4"/>
  <c r="F6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6" i="3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2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6" i="9"/>
  <c r="J27" i="9"/>
  <c r="C12" i="10"/>
  <c r="D12" i="10"/>
  <c r="D11" i="10"/>
  <c r="D10" i="10"/>
  <c r="D9" i="10"/>
  <c r="D8" i="10"/>
  <c r="D7" i="10"/>
  <c r="D6" i="10"/>
  <c r="D5" i="10"/>
  <c r="C11" i="10"/>
  <c r="C10" i="10"/>
  <c r="C9" i="10"/>
  <c r="C8" i="10"/>
  <c r="C7" i="10"/>
  <c r="C6" i="10"/>
  <c r="C5" i="10"/>
  <c r="F3" i="10"/>
  <c r="D3" i="10"/>
  <c r="D18" i="10"/>
  <c r="C3" i="10"/>
  <c r="C18" i="10"/>
  <c r="B3" i="10"/>
  <c r="F27" i="9"/>
  <c r="E5" i="10"/>
  <c r="J26" i="9"/>
  <c r="F26" i="9"/>
  <c r="J25" i="9"/>
  <c r="F25" i="9"/>
  <c r="J24" i="9"/>
  <c r="F24" i="9"/>
  <c r="J23" i="9"/>
  <c r="F23" i="9"/>
  <c r="J22" i="9"/>
  <c r="F22" i="9"/>
  <c r="J21" i="9"/>
  <c r="F21" i="9"/>
  <c r="J20" i="9"/>
  <c r="F20" i="9"/>
  <c r="J19" i="9"/>
  <c r="F19" i="9"/>
  <c r="J18" i="9"/>
  <c r="F18" i="9"/>
  <c r="J17" i="9"/>
  <c r="F17" i="9"/>
  <c r="J16" i="9"/>
  <c r="F16" i="9"/>
  <c r="J15" i="9"/>
  <c r="F15" i="9"/>
  <c r="J14" i="9"/>
  <c r="F14" i="9"/>
  <c r="J13" i="9"/>
  <c r="F13" i="9"/>
  <c r="J12" i="9"/>
  <c r="F12" i="9"/>
  <c r="J11" i="9"/>
  <c r="F11" i="9"/>
  <c r="J10" i="9"/>
  <c r="F10" i="9"/>
  <c r="J9" i="9"/>
  <c r="F9" i="9"/>
  <c r="J8" i="9"/>
  <c r="F8" i="9"/>
  <c r="J7" i="9"/>
  <c r="F7" i="9"/>
  <c r="J6" i="9"/>
  <c r="F6" i="9"/>
  <c r="F27" i="8"/>
  <c r="E12" i="10"/>
  <c r="E18" i="10"/>
  <c r="I26" i="8"/>
  <c r="J26" i="8"/>
  <c r="F26" i="8"/>
  <c r="I25" i="8"/>
  <c r="J25" i="8"/>
  <c r="F25" i="8"/>
  <c r="I24" i="8"/>
  <c r="J24" i="8"/>
  <c r="F24" i="8"/>
  <c r="I23" i="8"/>
  <c r="J23" i="8"/>
  <c r="F23" i="8"/>
  <c r="I22" i="8"/>
  <c r="J22" i="8"/>
  <c r="F22" i="8"/>
  <c r="I21" i="8"/>
  <c r="J21" i="8"/>
  <c r="F21" i="8"/>
  <c r="I20" i="8"/>
  <c r="J20" i="8"/>
  <c r="F20" i="8"/>
  <c r="I19" i="8"/>
  <c r="J19" i="8"/>
  <c r="F19" i="8"/>
  <c r="I18" i="8"/>
  <c r="J18" i="8"/>
  <c r="F18" i="8"/>
  <c r="I17" i="8"/>
  <c r="J17" i="8"/>
  <c r="F17" i="8"/>
  <c r="I16" i="8"/>
  <c r="J16" i="8"/>
  <c r="F16" i="8"/>
  <c r="I15" i="8"/>
  <c r="J15" i="8"/>
  <c r="F15" i="8"/>
  <c r="I14" i="8"/>
  <c r="J14" i="8"/>
  <c r="F14" i="8"/>
  <c r="I13" i="8"/>
  <c r="J13" i="8"/>
  <c r="F13" i="8"/>
  <c r="I12" i="8"/>
  <c r="J12" i="8"/>
  <c r="F12" i="8"/>
  <c r="I11" i="8"/>
  <c r="J11" i="8"/>
  <c r="F11" i="8"/>
  <c r="I10" i="8"/>
  <c r="J10" i="8"/>
  <c r="F10" i="8"/>
  <c r="I9" i="8"/>
  <c r="J9" i="8"/>
  <c r="F9" i="8"/>
  <c r="I8" i="8"/>
  <c r="J8" i="8"/>
  <c r="F8" i="8"/>
  <c r="I7" i="8"/>
  <c r="J7" i="8"/>
  <c r="F7" i="8"/>
  <c r="I6" i="8"/>
  <c r="J6" i="8"/>
  <c r="F6" i="8"/>
  <c r="F27" i="7"/>
  <c r="E11" i="10"/>
  <c r="I26" i="7"/>
  <c r="J26" i="7"/>
  <c r="F26" i="7"/>
  <c r="I25" i="7"/>
  <c r="J25" i="7"/>
  <c r="F25" i="7"/>
  <c r="I24" i="7"/>
  <c r="J24" i="7"/>
  <c r="F24" i="7"/>
  <c r="I23" i="7"/>
  <c r="J23" i="7"/>
  <c r="F23" i="7"/>
  <c r="I22" i="7"/>
  <c r="J22" i="7"/>
  <c r="F22" i="7"/>
  <c r="I21" i="7"/>
  <c r="J21" i="7"/>
  <c r="F21" i="7"/>
  <c r="I20" i="7"/>
  <c r="J20" i="7"/>
  <c r="F20" i="7"/>
  <c r="I19" i="7"/>
  <c r="J19" i="7"/>
  <c r="F19" i="7"/>
  <c r="I18" i="7"/>
  <c r="J18" i="7"/>
  <c r="F18" i="7"/>
  <c r="I17" i="7"/>
  <c r="J17" i="7"/>
  <c r="F17" i="7"/>
  <c r="I16" i="7"/>
  <c r="J16" i="7"/>
  <c r="F16" i="7"/>
  <c r="I15" i="7"/>
  <c r="J15" i="7"/>
  <c r="F15" i="7"/>
  <c r="I14" i="7"/>
  <c r="J14" i="7"/>
  <c r="F14" i="7"/>
  <c r="I13" i="7"/>
  <c r="J13" i="7"/>
  <c r="F13" i="7"/>
  <c r="I12" i="7"/>
  <c r="J12" i="7"/>
  <c r="F12" i="7"/>
  <c r="I11" i="7"/>
  <c r="J11" i="7"/>
  <c r="F11" i="7"/>
  <c r="I10" i="7"/>
  <c r="J10" i="7"/>
  <c r="F10" i="7"/>
  <c r="I9" i="7"/>
  <c r="J9" i="7"/>
  <c r="F9" i="7"/>
  <c r="I8" i="7"/>
  <c r="J8" i="7"/>
  <c r="F8" i="7"/>
  <c r="I7" i="7"/>
  <c r="J7" i="7"/>
  <c r="F7" i="7"/>
  <c r="I6" i="7"/>
  <c r="J6" i="7"/>
  <c r="F6" i="7"/>
  <c r="F27" i="6"/>
  <c r="E10" i="10"/>
  <c r="I26" i="6"/>
  <c r="J26" i="6"/>
  <c r="F26" i="6"/>
  <c r="I25" i="6"/>
  <c r="J25" i="6"/>
  <c r="F25" i="6"/>
  <c r="I24" i="6"/>
  <c r="J24" i="6"/>
  <c r="F24" i="6"/>
  <c r="I23" i="6"/>
  <c r="J23" i="6"/>
  <c r="F23" i="6"/>
  <c r="I22" i="6"/>
  <c r="J22" i="6"/>
  <c r="F22" i="6"/>
  <c r="I21" i="6"/>
  <c r="J21" i="6"/>
  <c r="F21" i="6"/>
  <c r="I20" i="6"/>
  <c r="J20" i="6"/>
  <c r="F20" i="6"/>
  <c r="I19" i="6"/>
  <c r="J19" i="6"/>
  <c r="F19" i="6"/>
  <c r="I18" i="6"/>
  <c r="J18" i="6"/>
  <c r="F18" i="6"/>
  <c r="I17" i="6"/>
  <c r="J17" i="6"/>
  <c r="F17" i="6"/>
  <c r="I16" i="6"/>
  <c r="J16" i="6"/>
  <c r="F16" i="6"/>
  <c r="I15" i="6"/>
  <c r="J15" i="6"/>
  <c r="F15" i="6"/>
  <c r="I14" i="6"/>
  <c r="J14" i="6"/>
  <c r="F14" i="6"/>
  <c r="I13" i="6"/>
  <c r="J13" i="6"/>
  <c r="F13" i="6"/>
  <c r="I12" i="6"/>
  <c r="J12" i="6"/>
  <c r="F12" i="6"/>
  <c r="I11" i="6"/>
  <c r="J11" i="6"/>
  <c r="F11" i="6"/>
  <c r="I10" i="6"/>
  <c r="J10" i="6"/>
  <c r="F10" i="6"/>
  <c r="I9" i="6"/>
  <c r="J9" i="6"/>
  <c r="F9" i="6"/>
  <c r="I8" i="6"/>
  <c r="J8" i="6"/>
  <c r="F8" i="6"/>
  <c r="I7" i="6"/>
  <c r="J7" i="6"/>
  <c r="F7" i="6"/>
  <c r="I6" i="6"/>
  <c r="J6" i="6"/>
  <c r="F6" i="6"/>
  <c r="F27" i="5"/>
  <c r="E9" i="10"/>
  <c r="I26" i="5"/>
  <c r="J26" i="5"/>
  <c r="F26" i="5"/>
  <c r="I25" i="5"/>
  <c r="J25" i="5"/>
  <c r="F25" i="5"/>
  <c r="I24" i="5"/>
  <c r="J24" i="5"/>
  <c r="F24" i="5"/>
  <c r="I23" i="5"/>
  <c r="J23" i="5"/>
  <c r="F23" i="5"/>
  <c r="I22" i="5"/>
  <c r="J22" i="5"/>
  <c r="F22" i="5"/>
  <c r="I21" i="5"/>
  <c r="J21" i="5"/>
  <c r="F21" i="5"/>
  <c r="I20" i="5"/>
  <c r="J20" i="5"/>
  <c r="F20" i="5"/>
  <c r="I19" i="5"/>
  <c r="J19" i="5"/>
  <c r="F19" i="5"/>
  <c r="I18" i="5"/>
  <c r="J18" i="5"/>
  <c r="F18" i="5"/>
  <c r="I17" i="5"/>
  <c r="J17" i="5"/>
  <c r="F17" i="5"/>
  <c r="I16" i="5"/>
  <c r="J16" i="5"/>
  <c r="F16" i="5"/>
  <c r="I15" i="5"/>
  <c r="J15" i="5"/>
  <c r="F15" i="5"/>
  <c r="I14" i="5"/>
  <c r="J14" i="5"/>
  <c r="F14" i="5"/>
  <c r="I13" i="5"/>
  <c r="J13" i="5"/>
  <c r="F13" i="5"/>
  <c r="I12" i="5"/>
  <c r="J12" i="5"/>
  <c r="F12" i="5"/>
  <c r="I11" i="5"/>
  <c r="J11" i="5"/>
  <c r="F11" i="5"/>
  <c r="I10" i="5"/>
  <c r="J10" i="5"/>
  <c r="F10" i="5"/>
  <c r="I9" i="5"/>
  <c r="J9" i="5"/>
  <c r="F9" i="5"/>
  <c r="I8" i="5"/>
  <c r="J8" i="5"/>
  <c r="F8" i="5"/>
  <c r="I7" i="5"/>
  <c r="J7" i="5"/>
  <c r="F7" i="5"/>
  <c r="I6" i="5"/>
  <c r="J6" i="5"/>
  <c r="F6" i="5"/>
  <c r="E8" i="10"/>
  <c r="I26" i="4"/>
  <c r="J26" i="4"/>
  <c r="I25" i="4"/>
  <c r="J25" i="4"/>
  <c r="I24" i="4"/>
  <c r="J24" i="4"/>
  <c r="I23" i="4"/>
  <c r="J23" i="4"/>
  <c r="I22" i="4"/>
  <c r="J22" i="4"/>
  <c r="I21" i="4"/>
  <c r="J21" i="4"/>
  <c r="I20" i="4"/>
  <c r="J20" i="4"/>
  <c r="I19" i="4"/>
  <c r="J19" i="4"/>
  <c r="I18" i="4"/>
  <c r="J18" i="4"/>
  <c r="I17" i="4"/>
  <c r="J17" i="4"/>
  <c r="I16" i="4"/>
  <c r="J16" i="4"/>
  <c r="I15" i="4"/>
  <c r="J15" i="4"/>
  <c r="I14" i="4"/>
  <c r="J14" i="4"/>
  <c r="I13" i="4"/>
  <c r="J13" i="4"/>
  <c r="I12" i="4"/>
  <c r="J12" i="4"/>
  <c r="I11" i="4"/>
  <c r="J11" i="4"/>
  <c r="I10" i="4"/>
  <c r="J10" i="4"/>
  <c r="I9" i="4"/>
  <c r="J9" i="4"/>
  <c r="I8" i="4"/>
  <c r="J8" i="4"/>
  <c r="I7" i="4"/>
  <c r="J7" i="4"/>
  <c r="I6" i="4"/>
  <c r="J6" i="4"/>
  <c r="F27" i="3"/>
  <c r="E7" i="10"/>
  <c r="I26" i="3"/>
  <c r="J26" i="3"/>
  <c r="F26" i="3"/>
  <c r="I25" i="3"/>
  <c r="J25" i="3"/>
  <c r="F25" i="3"/>
  <c r="I24" i="3"/>
  <c r="J24" i="3"/>
  <c r="F24" i="3"/>
  <c r="I23" i="3"/>
  <c r="J23" i="3"/>
  <c r="F23" i="3"/>
  <c r="I22" i="3"/>
  <c r="J22" i="3"/>
  <c r="F22" i="3"/>
  <c r="I21" i="3"/>
  <c r="J21" i="3"/>
  <c r="F21" i="3"/>
  <c r="I20" i="3"/>
  <c r="J20" i="3"/>
  <c r="F20" i="3"/>
  <c r="I19" i="3"/>
  <c r="J19" i="3"/>
  <c r="F19" i="3"/>
  <c r="I18" i="3"/>
  <c r="J18" i="3"/>
  <c r="F18" i="3"/>
  <c r="I17" i="3"/>
  <c r="J17" i="3"/>
  <c r="F17" i="3"/>
  <c r="I16" i="3"/>
  <c r="J16" i="3"/>
  <c r="F16" i="3"/>
  <c r="I15" i="3"/>
  <c r="J15" i="3"/>
  <c r="F15" i="3"/>
  <c r="I14" i="3"/>
  <c r="J14" i="3"/>
  <c r="F14" i="3"/>
  <c r="I13" i="3"/>
  <c r="J13" i="3"/>
  <c r="F13" i="3"/>
  <c r="I12" i="3"/>
  <c r="J12" i="3"/>
  <c r="F12" i="3"/>
  <c r="I11" i="3"/>
  <c r="J11" i="3"/>
  <c r="F11" i="3"/>
  <c r="I10" i="3"/>
  <c r="J10" i="3"/>
  <c r="F10" i="3"/>
  <c r="I9" i="3"/>
  <c r="J9" i="3"/>
  <c r="F9" i="3"/>
  <c r="I8" i="3"/>
  <c r="J8" i="3"/>
  <c r="F8" i="3"/>
  <c r="I7" i="3"/>
  <c r="J7" i="3"/>
  <c r="F7" i="3"/>
  <c r="I6" i="3"/>
  <c r="J6" i="3"/>
  <c r="F6" i="3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E6" i="10"/>
  <c r="F5" i="10"/>
  <c r="G5" i="10"/>
  <c r="F6" i="10"/>
  <c r="I27" i="2"/>
  <c r="J27" i="2"/>
  <c r="G6" i="10"/>
  <c r="F7" i="10"/>
  <c r="I27" i="3"/>
  <c r="J27" i="3"/>
  <c r="G7" i="10"/>
  <c r="B7" i="10"/>
  <c r="F8" i="10"/>
  <c r="I27" i="4"/>
  <c r="J27" i="4"/>
  <c r="G8" i="10"/>
  <c r="F9" i="10"/>
  <c r="I27" i="5"/>
  <c r="J27" i="5"/>
  <c r="G9" i="10"/>
  <c r="B9" i="10"/>
  <c r="F10" i="10"/>
  <c r="I27" i="6"/>
  <c r="J27" i="6"/>
  <c r="G10" i="10"/>
  <c r="B10" i="10"/>
  <c r="F11" i="10"/>
  <c r="I27" i="7"/>
  <c r="J27" i="7"/>
  <c r="G11" i="10"/>
  <c r="F12" i="10"/>
  <c r="F18" i="10"/>
  <c r="I27" i="8"/>
  <c r="J27" i="8"/>
  <c r="G12" i="10"/>
  <c r="G18" i="10"/>
  <c r="B12" i="10"/>
  <c r="B18" i="10"/>
  <c r="B11" i="10"/>
  <c r="B6" i="10"/>
  <c r="B5" i="10"/>
  <c r="B8" i="10"/>
</calcChain>
</file>

<file path=xl/sharedStrings.xml><?xml version="1.0" encoding="utf-8"?>
<sst xmlns="http://schemas.openxmlformats.org/spreadsheetml/2006/main" count="500" uniqueCount="58">
  <si>
    <t>Akademisk arbejde</t>
  </si>
  <si>
    <t>Bygge og anlæg</t>
  </si>
  <si>
    <t>Design, formgivning og grafisk arbejde</t>
  </si>
  <si>
    <t>Hotel, restauration, køkken, kantine</t>
  </si>
  <si>
    <t>Industriel produktion</t>
  </si>
  <si>
    <t>It og teleteknik</t>
  </si>
  <si>
    <t>Jern, metal og auto</t>
  </si>
  <si>
    <t>Kontor, administration, regnskab og finans</t>
  </si>
  <si>
    <t>Landbrug, skovbrug, gartneri, fiskeri og dyrepleje</t>
  </si>
  <si>
    <t>Ledelse</t>
  </si>
  <si>
    <t>Medie, kultur, turisme, idræt og underholdning</t>
  </si>
  <si>
    <t>Nærings- og nydelsesmiddel</t>
  </si>
  <si>
    <t>Pædagogisk, socialt og kirkeligt arbejde</t>
  </si>
  <si>
    <t>Rengøring, ejendomsservice og renovation</t>
  </si>
  <si>
    <t>Salg, indkøb og markedsføring</t>
  </si>
  <si>
    <t>Sundhed, omsorg og personlig pleje</t>
  </si>
  <si>
    <t>Tekstil og beklædning</t>
  </si>
  <si>
    <t>Transport, post, lager- og maskinførerarbejde</t>
  </si>
  <si>
    <t>Træ, møbel, glas og keramik</t>
  </si>
  <si>
    <t>Undervisning og vejledning</t>
  </si>
  <si>
    <t>Vagt, sikkerhed og overvågning</t>
  </si>
  <si>
    <t>Forgæves rekrutt.</t>
  </si>
  <si>
    <t>Nyopslåede stillinger</t>
  </si>
  <si>
    <t xml:space="preserve">Arbejdskraftreserven </t>
  </si>
  <si>
    <t>"Jobratio"  jobopslag/arb.reserven</t>
  </si>
  <si>
    <t>Tendens</t>
  </si>
  <si>
    <t>Udvikling seneste år</t>
  </si>
  <si>
    <t>Udvikling</t>
  </si>
  <si>
    <t>Erhvervsgruppe</t>
  </si>
  <si>
    <t>Antal</t>
  </si>
  <si>
    <t>Antal (gns. pr. mnd.)</t>
  </si>
  <si>
    <t xml:space="preserve">i pct. </t>
  </si>
  <si>
    <t>i pct.</t>
  </si>
  <si>
    <t>FYN</t>
  </si>
  <si>
    <t>I alt</t>
  </si>
  <si>
    <t>HOVEDSTADEN</t>
  </si>
  <si>
    <t>Nordjylland</t>
  </si>
  <si>
    <t>SJÆLLAND</t>
  </si>
  <si>
    <t>SYDJYLLAND</t>
  </si>
  <si>
    <t>VESTJYLLAND</t>
  </si>
  <si>
    <t>ØSTJYLLAND</t>
  </si>
  <si>
    <t>BORNHOLM</t>
  </si>
  <si>
    <t>Totalen er unikke personer</t>
  </si>
  <si>
    <t>Jobønsker; samme person kan tælle med flere gange</t>
  </si>
  <si>
    <t>Hovedstaden</t>
  </si>
  <si>
    <t>Sjælland</t>
  </si>
  <si>
    <t>Bornholm</t>
  </si>
  <si>
    <t>RAR-område</t>
  </si>
  <si>
    <t>Fyn</t>
  </si>
  <si>
    <t>Sydjylland</t>
  </si>
  <si>
    <t>Østjylland</t>
  </si>
  <si>
    <t>Vestjylland</t>
  </si>
  <si>
    <t>-</t>
  </si>
  <si>
    <t>2018E</t>
  </si>
  <si>
    <t>Fra Apr18-Jun18
til Apr19-Jun19</t>
  </si>
  <si>
    <t>Maj18-Jul18</t>
  </si>
  <si>
    <t>Maj19-Jul19</t>
  </si>
  <si>
    <t>Fra Maj18-Jul18
til Maj19-Jul19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</si>
</sst>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5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49" fontId="2" fillId="2" borderId="3" xfId="0" applyNumberFormat="1" applyFont="1" applyFill="1" applyBorder="1" applyAlignment="1">
      <alignment vertical="center"/>
    </xf>
    <xf numFmtId="1" fontId="2" fillId="2" borderId="1" xfId="3" applyNumberFormat="1" applyFont="1" applyFill="1" applyBorder="1" applyAlignment="1">
      <alignment horizontal="center" vertical="center" wrapText="1"/>
    </xf>
    <xf numFmtId="0" fontId="4" fillId="2" borderId="4" xfId="0" applyFont="1" applyFill="1" applyBorder="1"/>
    <xf numFmtId="1" fontId="5" fillId="2" borderId="7" xfId="0" applyNumberFormat="1" applyFont="1" applyFill="1" applyBorder="1" applyAlignment="1">
      <alignment horizontal="center" vertical="center"/>
    </xf>
    <xf numFmtId="1" fontId="5" fillId="2" borderId="0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8" xfId="3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/>
    </xf>
    <xf numFmtId="1" fontId="5" fillId="2" borderId="7" xfId="3" applyNumberFormat="1" applyFont="1" applyFill="1" applyBorder="1" applyAlignment="1">
      <alignment horizontal="center"/>
    </xf>
    <xf numFmtId="1" fontId="5" fillId="2" borderId="6" xfId="3" applyNumberFormat="1" applyFont="1" applyFill="1" applyBorder="1" applyAlignment="1">
      <alignment horizontal="center"/>
    </xf>
    <xf numFmtId="1" fontId="5" fillId="2" borderId="0" xfId="3" applyNumberFormat="1" applyFont="1" applyFill="1" applyBorder="1" applyAlignment="1">
      <alignment horizontal="center"/>
    </xf>
    <xf numFmtId="1" fontId="5" fillId="2" borderId="6" xfId="3" applyNumberFormat="1" applyFont="1" applyFill="1" applyBorder="1" applyAlignment="1">
      <alignment wrapText="1"/>
    </xf>
    <xf numFmtId="1" fontId="5" fillId="2" borderId="0" xfId="3" applyNumberFormat="1" applyFont="1" applyFill="1" applyBorder="1" applyAlignment="1">
      <alignment wrapText="1"/>
    </xf>
    <xf numFmtId="1" fontId="5" fillId="2" borderId="7" xfId="3" applyNumberFormat="1" applyFont="1" applyFill="1" applyBorder="1" applyAlignment="1">
      <alignment wrapText="1"/>
    </xf>
    <xf numFmtId="49" fontId="4" fillId="0" borderId="2" xfId="0" applyNumberFormat="1" applyFont="1" applyBorder="1" applyAlignment="1">
      <alignment horizontal="left" vertical="top"/>
    </xf>
    <xf numFmtId="0" fontId="6" fillId="0" borderId="0" xfId="0" applyFont="1"/>
    <xf numFmtId="9" fontId="4" fillId="0" borderId="2" xfId="2" applyNumberFormat="1" applyFont="1" applyBorder="1" applyAlignment="1">
      <alignment horizontal="right"/>
    </xf>
    <xf numFmtId="9" fontId="4" fillId="0" borderId="2" xfId="2" applyFont="1" applyBorder="1" applyAlignment="1">
      <alignment horizontal="right"/>
    </xf>
    <xf numFmtId="2" fontId="5" fillId="0" borderId="10" xfId="3" applyNumberFormat="1" applyFont="1" applyFill="1" applyBorder="1" applyAlignment="1">
      <alignment horizontal="center"/>
    </xf>
    <xf numFmtId="1" fontId="5" fillId="2" borderId="11" xfId="3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7" fillId="0" borderId="0" xfId="0" applyFont="1"/>
    <xf numFmtId="0" fontId="4" fillId="0" borderId="0" xfId="0" applyFont="1"/>
    <xf numFmtId="2" fontId="5" fillId="0" borderId="14" xfId="3" applyNumberFormat="1" applyFont="1" applyFill="1" applyBorder="1" applyAlignment="1">
      <alignment horizontal="center"/>
    </xf>
    <xf numFmtId="1" fontId="2" fillId="2" borderId="1" xfId="3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vertical="center"/>
    </xf>
    <xf numFmtId="1" fontId="2" fillId="2" borderId="16" xfId="3" applyNumberFormat="1" applyFont="1" applyFill="1" applyBorder="1" applyAlignment="1">
      <alignment horizontal="center" vertical="center"/>
    </xf>
    <xf numFmtId="0" fontId="4" fillId="2" borderId="17" xfId="0" applyFont="1" applyFill="1" applyBorder="1"/>
    <xf numFmtId="49" fontId="5" fillId="2" borderId="18" xfId="0" applyNumberFormat="1" applyFont="1" applyFill="1" applyBorder="1" applyAlignment="1">
      <alignment horizontal="left"/>
    </xf>
    <xf numFmtId="1" fontId="5" fillId="2" borderId="19" xfId="3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/>
    <xf numFmtId="1" fontId="2" fillId="2" borderId="1" xfId="3" applyNumberFormat="1" applyFont="1" applyFill="1" applyBorder="1" applyAlignment="1">
      <alignment horizontal="center" vertical="center" wrapText="1"/>
    </xf>
    <xf numFmtId="1" fontId="5" fillId="2" borderId="2" xfId="3" applyNumberFormat="1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top"/>
    </xf>
    <xf numFmtId="1" fontId="5" fillId="2" borderId="21" xfId="3" applyNumberFormat="1" applyFont="1" applyFill="1" applyBorder="1" applyAlignment="1">
      <alignment horizontal="center" vertical="center" wrapText="1"/>
    </xf>
    <xf numFmtId="1" fontId="5" fillId="2" borderId="22" xfId="3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 vertical="top"/>
    </xf>
    <xf numFmtId="0" fontId="0" fillId="0" borderId="0" xfId="0" applyBorder="1"/>
    <xf numFmtId="49" fontId="4" fillId="0" borderId="0" xfId="0" applyNumberFormat="1" applyFont="1" applyBorder="1" applyAlignment="1">
      <alignment horizontal="left" vertical="top"/>
    </xf>
    <xf numFmtId="2" fontId="5" fillId="0" borderId="0" xfId="3" applyNumberFormat="1" applyFont="1" applyFill="1" applyBorder="1" applyAlignment="1">
      <alignment horizontal="center"/>
    </xf>
    <xf numFmtId="9" fontId="4" fillId="0" borderId="0" xfId="2" applyFont="1" applyBorder="1" applyAlignment="1">
      <alignment horizontal="right"/>
    </xf>
    <xf numFmtId="3" fontId="4" fillId="0" borderId="0" xfId="0" applyNumberFormat="1" applyFont="1" applyBorder="1" applyAlignment="1">
      <alignment horizontal="left" vertical="top"/>
    </xf>
    <xf numFmtId="2" fontId="5" fillId="0" borderId="0" xfId="3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49" fontId="4" fillId="0" borderId="1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9" fontId="4" fillId="0" borderId="2" xfId="2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vertical="center"/>
    </xf>
    <xf numFmtId="2" fontId="5" fillId="0" borderId="13" xfId="3" applyNumberFormat="1" applyFont="1" applyFill="1" applyBorder="1" applyAlignment="1">
      <alignment horizontal="center" vertical="center"/>
    </xf>
    <xf numFmtId="2" fontId="5" fillId="0" borderId="14" xfId="3" applyNumberFormat="1" applyFont="1" applyFill="1" applyBorder="1" applyAlignment="1">
      <alignment horizontal="center" vertical="center"/>
    </xf>
    <xf numFmtId="2" fontId="5" fillId="0" borderId="10" xfId="3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2" xfId="1" applyNumberFormat="1" applyFont="1" applyBorder="1" applyAlignment="1">
      <alignment horizontal="right" vertical="center"/>
    </xf>
    <xf numFmtId="9" fontId="8" fillId="0" borderId="2" xfId="2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vertical="center"/>
    </xf>
    <xf numFmtId="2" fontId="2" fillId="0" borderId="9" xfId="3" applyNumberFormat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right" vertical="center"/>
    </xf>
    <xf numFmtId="2" fontId="8" fillId="0" borderId="2" xfId="0" applyNumberFormat="1" applyFont="1" applyBorder="1" applyAlignment="1">
      <alignment vertical="center"/>
    </xf>
    <xf numFmtId="9" fontId="4" fillId="0" borderId="2" xfId="2" applyNumberFormat="1" applyFont="1" applyBorder="1" applyAlignment="1">
      <alignment horizontal="right" vertical="center"/>
    </xf>
    <xf numFmtId="9" fontId="8" fillId="0" borderId="2" xfId="2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1" fontId="2" fillId="2" borderId="1" xfId="3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left" vertical="top"/>
    </xf>
    <xf numFmtId="49" fontId="4" fillId="0" borderId="24" xfId="0" applyNumberFormat="1" applyFont="1" applyBorder="1" applyAlignment="1">
      <alignment horizontal="left" vertical="top"/>
    </xf>
    <xf numFmtId="3" fontId="4" fillId="0" borderId="25" xfId="0" applyNumberFormat="1" applyFont="1" applyBorder="1" applyAlignment="1">
      <alignment horizontal="right" vertical="top"/>
    </xf>
    <xf numFmtId="1" fontId="5" fillId="2" borderId="13" xfId="3" applyNumberFormat="1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right"/>
    </xf>
    <xf numFmtId="2" fontId="5" fillId="0" borderId="23" xfId="3" applyNumberFormat="1" applyFont="1" applyFill="1" applyBorder="1" applyAlignment="1">
      <alignment horizontal="center"/>
    </xf>
    <xf numFmtId="2" fontId="5" fillId="0" borderId="2" xfId="3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2" fontId="9" fillId="3" borderId="9" xfId="3" applyNumberFormat="1" applyFont="1" applyFill="1" applyBorder="1" applyAlignment="1">
      <alignment horizontal="center"/>
    </xf>
    <xf numFmtId="1" fontId="2" fillId="2" borderId="5" xfId="3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1" fontId="2" fillId="2" borderId="6" xfId="3" applyNumberFormat="1" applyFont="1" applyFill="1" applyBorder="1" applyAlignment="1">
      <alignment horizontal="center" vertical="center" wrapText="1"/>
    </xf>
    <xf numFmtId="1" fontId="2" fillId="2" borderId="0" xfId="3" applyNumberFormat="1" applyFont="1" applyFill="1" applyBorder="1" applyAlignment="1">
      <alignment horizontal="center" vertical="center" wrapText="1"/>
    </xf>
    <xf numFmtId="1" fontId="2" fillId="2" borderId="7" xfId="3" applyNumberFormat="1" applyFont="1" applyFill="1" applyBorder="1" applyAlignment="1">
      <alignment horizontal="center" vertical="center" wrapText="1"/>
    </xf>
    <xf numFmtId="1" fontId="2" fillId="2" borderId="6" xfId="3" applyNumberFormat="1" applyFont="1" applyFill="1" applyBorder="1" applyAlignment="1">
      <alignment horizontal="center" vertical="center"/>
    </xf>
    <xf numFmtId="1" fontId="2" fillId="2" borderId="0" xfId="3" applyNumberFormat="1" applyFont="1" applyFill="1" applyBorder="1" applyAlignment="1">
      <alignment horizontal="center" vertical="center"/>
    </xf>
    <xf numFmtId="1" fontId="2" fillId="2" borderId="16" xfId="3" applyNumberFormat="1" applyFont="1" applyFill="1" applyBorder="1" applyAlignment="1">
      <alignment horizontal="center" vertical="center" wrapText="1"/>
    </xf>
  </cellXfs>
  <cellStyles count="4">
    <cellStyle name="Komma" xfId="1" builtinId="3"/>
    <cellStyle name="Normal" xfId="0" builtinId="0"/>
    <cellStyle name="Normal 2" xfId="3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G27" sqref="G27"/>
    </sheetView>
  </sheetViews>
  <sheetFormatPr defaultRowHeight="15" x14ac:dyDescent="0.25"/>
  <cols>
    <col min="1" max="1" width="35.7109375" bestFit="1" customWidth="1"/>
    <col min="3" max="4" width="15.28515625" bestFit="1" customWidth="1"/>
    <col min="7" max="8" width="15.28515625" bestFit="1" customWidth="1"/>
    <col min="14" max="14" width="13.140625" customWidth="1"/>
    <col min="15" max="15" width="12.85546875" customWidth="1"/>
  </cols>
  <sheetData>
    <row r="1" spans="1:15" ht="19.5" x14ac:dyDescent="0.3">
      <c r="A1" s="16" t="s">
        <v>41</v>
      </c>
    </row>
    <row r="3" spans="1:15" ht="22.5" x14ac:dyDescent="0.25">
      <c r="A3" s="1"/>
      <c r="B3" s="2" t="s">
        <v>21</v>
      </c>
      <c r="C3" s="92" t="s">
        <v>22</v>
      </c>
      <c r="D3" s="93"/>
      <c r="E3" s="93"/>
      <c r="F3" s="93"/>
      <c r="G3" s="92" t="s">
        <v>23</v>
      </c>
      <c r="H3" s="93"/>
      <c r="I3" s="93"/>
      <c r="J3" s="93"/>
      <c r="K3" s="94" t="s">
        <v>24</v>
      </c>
      <c r="L3" s="95"/>
      <c r="M3" s="96"/>
      <c r="N3" s="97" t="s">
        <v>25</v>
      </c>
      <c r="O3" s="98"/>
    </row>
    <row r="4" spans="1:15" ht="22.5" x14ac:dyDescent="0.25">
      <c r="A4" s="3"/>
      <c r="B4" s="4" t="s">
        <v>53</v>
      </c>
      <c r="C4" s="5" t="s">
        <v>55</v>
      </c>
      <c r="D4" s="5" t="s">
        <v>56</v>
      </c>
      <c r="E4" s="5" t="s">
        <v>26</v>
      </c>
      <c r="F4" s="6" t="s">
        <v>26</v>
      </c>
      <c r="G4" s="5" t="str">
        <f>C4</f>
        <v>Maj18-Jul18</v>
      </c>
      <c r="H4" s="5" t="str">
        <f>D4</f>
        <v>Maj19-Jul19</v>
      </c>
      <c r="I4" s="5" t="s">
        <v>26</v>
      </c>
      <c r="J4" s="6" t="s">
        <v>26</v>
      </c>
      <c r="K4" s="5" t="str">
        <f>C4</f>
        <v>Maj18-Jul18</v>
      </c>
      <c r="L4" s="5" t="str">
        <f>D4</f>
        <v>Maj19-Jul19</v>
      </c>
      <c r="M4" s="6" t="s">
        <v>27</v>
      </c>
      <c r="N4" s="7" t="s">
        <v>57</v>
      </c>
      <c r="O4" s="7" t="s">
        <v>54</v>
      </c>
    </row>
    <row r="5" spans="1:15" x14ac:dyDescent="0.25">
      <c r="A5" s="8" t="s">
        <v>28</v>
      </c>
      <c r="B5" s="9" t="s">
        <v>29</v>
      </c>
      <c r="C5" s="10" t="s">
        <v>30</v>
      </c>
      <c r="D5" s="11" t="s">
        <v>30</v>
      </c>
      <c r="E5" s="11" t="s">
        <v>29</v>
      </c>
      <c r="F5" s="20" t="s">
        <v>31</v>
      </c>
      <c r="G5" s="10" t="s">
        <v>30</v>
      </c>
      <c r="H5" s="11" t="s">
        <v>30</v>
      </c>
      <c r="I5" s="38" t="s">
        <v>29</v>
      </c>
      <c r="J5" s="11" t="s">
        <v>32</v>
      </c>
      <c r="K5" s="12"/>
      <c r="L5" s="13"/>
      <c r="M5" s="14"/>
      <c r="N5" s="7"/>
      <c r="O5" s="7"/>
    </row>
    <row r="6" spans="1:15" x14ac:dyDescent="0.25">
      <c r="A6" s="49" t="s">
        <v>0</v>
      </c>
      <c r="B6" s="50">
        <v>13</v>
      </c>
      <c r="C6" s="87">
        <v>9</v>
      </c>
      <c r="D6" s="88">
        <v>11</v>
      </c>
      <c r="E6" s="52">
        <f>IFERROR(D6-C6,"-")</f>
        <v>2</v>
      </c>
      <c r="F6" s="53">
        <f t="shared" ref="F6:F27" si="0">IFERROR(E6/C6,"-")</f>
        <v>0.22222222222222221</v>
      </c>
      <c r="G6" s="50">
        <v>55</v>
      </c>
      <c r="H6" s="51">
        <v>82</v>
      </c>
      <c r="I6" s="52">
        <f>IFERROR(H6-G6,"-")</f>
        <v>27</v>
      </c>
      <c r="J6" s="53">
        <f t="shared" ref="J6:J26" si="1">IFERROR(I6/G6,"-")</f>
        <v>0.49090909090909091</v>
      </c>
      <c r="K6" s="56">
        <f>IFERROR(C6/G6,"-")</f>
        <v>0.16363636363636364</v>
      </c>
      <c r="L6" s="61">
        <f>IFERROR(D6/H6,"-")</f>
        <v>0.13414634146341464</v>
      </c>
      <c r="M6" s="77">
        <f>IFERROR(L6-K6,"-")</f>
        <v>-2.9490022172948993E-2</v>
      </c>
      <c r="N6" s="58">
        <f t="shared" ref="N6:N27" si="2">M6</f>
        <v>-2.9490022172948993E-2</v>
      </c>
      <c r="O6" s="58">
        <v>-4.5342424353137317E-2</v>
      </c>
    </row>
    <row r="7" spans="1:15" x14ac:dyDescent="0.25">
      <c r="A7" s="49" t="s">
        <v>1</v>
      </c>
      <c r="B7" s="50">
        <v>35</v>
      </c>
      <c r="C7" s="87">
        <v>12</v>
      </c>
      <c r="D7" s="88">
        <v>4</v>
      </c>
      <c r="E7" s="52">
        <f t="shared" ref="E7:E27" si="3">IFERROR(D7-C7,"-")</f>
        <v>-8</v>
      </c>
      <c r="F7" s="53">
        <f t="shared" si="0"/>
        <v>-0.66666666666666663</v>
      </c>
      <c r="G7" s="50">
        <v>57</v>
      </c>
      <c r="H7" s="51">
        <v>47</v>
      </c>
      <c r="I7" s="52">
        <f t="shared" ref="I7:I27" si="4">IFERROR(H7-G7,"-")</f>
        <v>-10</v>
      </c>
      <c r="J7" s="53">
        <f t="shared" si="1"/>
        <v>-0.17543859649122806</v>
      </c>
      <c r="K7" s="56">
        <f t="shared" ref="K7:K26" si="5">IFERROR(C7/G7,"-")</f>
        <v>0.21052631578947367</v>
      </c>
      <c r="L7" s="61">
        <f t="shared" ref="L7:L27" si="6">IFERROR(D7/H7,"-")</f>
        <v>8.5106382978723402E-2</v>
      </c>
      <c r="M7" s="77">
        <f t="shared" ref="M7:M26" si="7">IFERROR(L7-K7,"-")</f>
        <v>-0.12541993281075026</v>
      </c>
      <c r="N7" s="59">
        <f t="shared" si="2"/>
        <v>-0.12541993281075026</v>
      </c>
      <c r="O7" s="59">
        <v>-4.6173666817470926E-2</v>
      </c>
    </row>
    <row r="8" spans="1:15" x14ac:dyDescent="0.25">
      <c r="A8" s="49" t="s">
        <v>2</v>
      </c>
      <c r="B8" s="50" t="s">
        <v>52</v>
      </c>
      <c r="C8" s="87" t="s">
        <v>52</v>
      </c>
      <c r="D8" s="88" t="s">
        <v>52</v>
      </c>
      <c r="E8" s="52" t="str">
        <f t="shared" si="3"/>
        <v>-</v>
      </c>
      <c r="F8" s="53" t="str">
        <f t="shared" si="0"/>
        <v>-</v>
      </c>
      <c r="G8" s="50">
        <v>18</v>
      </c>
      <c r="H8" s="51">
        <v>11</v>
      </c>
      <c r="I8" s="52">
        <f t="shared" si="4"/>
        <v>-7</v>
      </c>
      <c r="J8" s="53">
        <f t="shared" si="1"/>
        <v>-0.3888888888888889</v>
      </c>
      <c r="K8" s="56" t="str">
        <f t="shared" si="5"/>
        <v>-</v>
      </c>
      <c r="L8" s="61" t="str">
        <f t="shared" si="6"/>
        <v>-</v>
      </c>
      <c r="M8" s="77" t="str">
        <f t="shared" si="7"/>
        <v>-</v>
      </c>
      <c r="N8" s="59" t="str">
        <f t="shared" si="2"/>
        <v>-</v>
      </c>
      <c r="O8" s="59" t="s">
        <v>52</v>
      </c>
    </row>
    <row r="9" spans="1:15" x14ac:dyDescent="0.25">
      <c r="A9" s="49" t="s">
        <v>3</v>
      </c>
      <c r="B9" s="50">
        <v>13</v>
      </c>
      <c r="C9" s="87">
        <v>4</v>
      </c>
      <c r="D9" s="88">
        <v>9</v>
      </c>
      <c r="E9" s="52">
        <f t="shared" si="3"/>
        <v>5</v>
      </c>
      <c r="F9" s="53">
        <f t="shared" si="0"/>
        <v>1.25</v>
      </c>
      <c r="G9" s="50">
        <v>128</v>
      </c>
      <c r="H9" s="51">
        <v>73</v>
      </c>
      <c r="I9" s="52">
        <f t="shared" si="4"/>
        <v>-55</v>
      </c>
      <c r="J9" s="53">
        <f t="shared" si="1"/>
        <v>-0.4296875</v>
      </c>
      <c r="K9" s="56">
        <f t="shared" si="5"/>
        <v>3.125E-2</v>
      </c>
      <c r="L9" s="61">
        <f t="shared" si="6"/>
        <v>0.12328767123287671</v>
      </c>
      <c r="M9" s="77">
        <f t="shared" si="7"/>
        <v>9.2037671232876705E-2</v>
      </c>
      <c r="N9" s="59">
        <f t="shared" si="2"/>
        <v>9.2037671232876705E-2</v>
      </c>
      <c r="O9" s="59">
        <v>8.4687576681497539E-2</v>
      </c>
    </row>
    <row r="10" spans="1:15" x14ac:dyDescent="0.25">
      <c r="A10" s="49" t="s">
        <v>4</v>
      </c>
      <c r="B10" s="50" t="s">
        <v>52</v>
      </c>
      <c r="C10" s="87" t="s">
        <v>52</v>
      </c>
      <c r="D10" s="88" t="s">
        <v>52</v>
      </c>
      <c r="E10" s="52" t="str">
        <f t="shared" si="3"/>
        <v>-</v>
      </c>
      <c r="F10" s="53" t="str">
        <f t="shared" si="0"/>
        <v>-</v>
      </c>
      <c r="G10" s="50">
        <v>26</v>
      </c>
      <c r="H10" s="51">
        <v>25</v>
      </c>
      <c r="I10" s="52">
        <f t="shared" si="4"/>
        <v>-1</v>
      </c>
      <c r="J10" s="53">
        <f t="shared" si="1"/>
        <v>-3.8461538461538464E-2</v>
      </c>
      <c r="K10" s="56" t="str">
        <f t="shared" si="5"/>
        <v>-</v>
      </c>
      <c r="L10" s="61" t="str">
        <f t="shared" si="6"/>
        <v>-</v>
      </c>
      <c r="M10" s="77" t="str">
        <f t="shared" si="7"/>
        <v>-</v>
      </c>
      <c r="N10" s="59" t="str">
        <f t="shared" si="2"/>
        <v>-</v>
      </c>
      <c r="O10" s="59" t="s">
        <v>52</v>
      </c>
    </row>
    <row r="11" spans="1:15" x14ac:dyDescent="0.25">
      <c r="A11" s="49" t="s">
        <v>5</v>
      </c>
      <c r="B11" s="50" t="s">
        <v>52</v>
      </c>
      <c r="C11" s="87" t="s">
        <v>52</v>
      </c>
      <c r="D11" s="88" t="s">
        <v>52</v>
      </c>
      <c r="E11" s="52" t="str">
        <f t="shared" si="3"/>
        <v>-</v>
      </c>
      <c r="F11" s="53" t="str">
        <f t="shared" si="0"/>
        <v>-</v>
      </c>
      <c r="G11" s="50">
        <v>16</v>
      </c>
      <c r="H11" s="51">
        <v>10</v>
      </c>
      <c r="I11" s="52">
        <f t="shared" si="4"/>
        <v>-6</v>
      </c>
      <c r="J11" s="53">
        <f t="shared" si="1"/>
        <v>-0.375</v>
      </c>
      <c r="K11" s="56" t="str">
        <f t="shared" si="5"/>
        <v>-</v>
      </c>
      <c r="L11" s="61" t="str">
        <f t="shared" si="6"/>
        <v>-</v>
      </c>
      <c r="M11" s="77" t="str">
        <f t="shared" si="7"/>
        <v>-</v>
      </c>
      <c r="N11" s="59" t="str">
        <f t="shared" si="2"/>
        <v>-</v>
      </c>
      <c r="O11" s="59" t="s">
        <v>52</v>
      </c>
    </row>
    <row r="12" spans="1:15" x14ac:dyDescent="0.25">
      <c r="A12" s="49" t="s">
        <v>6</v>
      </c>
      <c r="B12" s="50">
        <v>16</v>
      </c>
      <c r="C12" s="87" t="s">
        <v>52</v>
      </c>
      <c r="D12" s="88">
        <v>3</v>
      </c>
      <c r="E12" s="52" t="str">
        <f t="shared" si="3"/>
        <v>-</v>
      </c>
      <c r="F12" s="53" t="str">
        <f t="shared" si="0"/>
        <v>-</v>
      </c>
      <c r="G12" s="50">
        <v>22</v>
      </c>
      <c r="H12" s="51">
        <v>37</v>
      </c>
      <c r="I12" s="52">
        <f t="shared" si="4"/>
        <v>15</v>
      </c>
      <c r="J12" s="53">
        <f t="shared" si="1"/>
        <v>0.68181818181818177</v>
      </c>
      <c r="K12" s="56" t="str">
        <f t="shared" si="5"/>
        <v>-</v>
      </c>
      <c r="L12" s="61">
        <f t="shared" si="6"/>
        <v>8.1081081081081086E-2</v>
      </c>
      <c r="M12" s="77" t="str">
        <f t="shared" si="7"/>
        <v>-</v>
      </c>
      <c r="N12" s="59" t="str">
        <f t="shared" si="2"/>
        <v>-</v>
      </c>
      <c r="O12" s="59" t="s">
        <v>52</v>
      </c>
    </row>
    <row r="13" spans="1:15" x14ac:dyDescent="0.25">
      <c r="A13" s="49" t="s">
        <v>7</v>
      </c>
      <c r="B13" s="50">
        <v>13</v>
      </c>
      <c r="C13" s="87">
        <v>5</v>
      </c>
      <c r="D13" s="88">
        <v>4</v>
      </c>
      <c r="E13" s="52">
        <f t="shared" si="3"/>
        <v>-1</v>
      </c>
      <c r="F13" s="53">
        <f t="shared" si="0"/>
        <v>-0.2</v>
      </c>
      <c r="G13" s="50">
        <v>78</v>
      </c>
      <c r="H13" s="51">
        <v>70</v>
      </c>
      <c r="I13" s="52">
        <f t="shared" si="4"/>
        <v>-8</v>
      </c>
      <c r="J13" s="53">
        <f t="shared" si="1"/>
        <v>-0.10256410256410256</v>
      </c>
      <c r="K13" s="56">
        <f t="shared" si="5"/>
        <v>6.4102564102564097E-2</v>
      </c>
      <c r="L13" s="61">
        <f t="shared" si="6"/>
        <v>5.7142857142857141E-2</v>
      </c>
      <c r="M13" s="77">
        <f t="shared" si="7"/>
        <v>-6.9597069597069558E-3</v>
      </c>
      <c r="N13" s="59">
        <f t="shared" si="2"/>
        <v>-6.9597069597069558E-3</v>
      </c>
      <c r="O13" s="59">
        <v>-3.4251718429740695E-2</v>
      </c>
    </row>
    <row r="14" spans="1:15" x14ac:dyDescent="0.25">
      <c r="A14" s="49" t="s">
        <v>8</v>
      </c>
      <c r="B14" s="50" t="s">
        <v>52</v>
      </c>
      <c r="C14" s="87" t="s">
        <v>52</v>
      </c>
      <c r="D14" s="88" t="s">
        <v>52</v>
      </c>
      <c r="E14" s="52" t="str">
        <f t="shared" si="3"/>
        <v>-</v>
      </c>
      <c r="F14" s="53" t="str">
        <f t="shared" si="0"/>
        <v>-</v>
      </c>
      <c r="G14" s="50">
        <v>33</v>
      </c>
      <c r="H14" s="51">
        <v>31</v>
      </c>
      <c r="I14" s="52">
        <f t="shared" si="4"/>
        <v>-2</v>
      </c>
      <c r="J14" s="53">
        <f t="shared" si="1"/>
        <v>-6.0606060606060608E-2</v>
      </c>
      <c r="K14" s="56" t="str">
        <f t="shared" si="5"/>
        <v>-</v>
      </c>
      <c r="L14" s="61" t="str">
        <f t="shared" si="6"/>
        <v>-</v>
      </c>
      <c r="M14" s="77" t="str">
        <f t="shared" si="7"/>
        <v>-</v>
      </c>
      <c r="N14" s="59" t="str">
        <f t="shared" si="2"/>
        <v>-</v>
      </c>
      <c r="O14" s="59" t="s">
        <v>52</v>
      </c>
    </row>
    <row r="15" spans="1:15" x14ac:dyDescent="0.25">
      <c r="A15" s="49" t="s">
        <v>9</v>
      </c>
      <c r="B15" s="50">
        <v>5</v>
      </c>
      <c r="C15" s="87">
        <v>6</v>
      </c>
      <c r="D15" s="88">
        <v>5</v>
      </c>
      <c r="E15" s="52">
        <f t="shared" si="3"/>
        <v>-1</v>
      </c>
      <c r="F15" s="53">
        <f t="shared" si="0"/>
        <v>-0.16666666666666666</v>
      </c>
      <c r="G15" s="50">
        <v>25</v>
      </c>
      <c r="H15" s="51">
        <v>27</v>
      </c>
      <c r="I15" s="52">
        <f t="shared" si="4"/>
        <v>2</v>
      </c>
      <c r="J15" s="53">
        <f t="shared" si="1"/>
        <v>0.08</v>
      </c>
      <c r="K15" s="56">
        <f t="shared" si="5"/>
        <v>0.24</v>
      </c>
      <c r="L15" s="61">
        <f t="shared" si="6"/>
        <v>0.18518518518518517</v>
      </c>
      <c r="M15" s="77">
        <f t="shared" si="7"/>
        <v>-5.4814814814814816E-2</v>
      </c>
      <c r="N15" s="59">
        <f t="shared" si="2"/>
        <v>-5.4814814814814816E-2</v>
      </c>
      <c r="O15" s="59">
        <v>6.9134460494781336E-3</v>
      </c>
    </row>
    <row r="16" spans="1:15" x14ac:dyDescent="0.25">
      <c r="A16" s="49" t="s">
        <v>10</v>
      </c>
      <c r="B16" s="50" t="s">
        <v>52</v>
      </c>
      <c r="C16" s="87" t="s">
        <v>52</v>
      </c>
      <c r="D16" s="88" t="s">
        <v>52</v>
      </c>
      <c r="E16" s="52" t="str">
        <f t="shared" si="3"/>
        <v>-</v>
      </c>
      <c r="F16" s="53" t="str">
        <f t="shared" si="0"/>
        <v>-</v>
      </c>
      <c r="G16" s="50">
        <v>31</v>
      </c>
      <c r="H16" s="51">
        <v>42</v>
      </c>
      <c r="I16" s="52">
        <f t="shared" si="4"/>
        <v>11</v>
      </c>
      <c r="J16" s="53">
        <f t="shared" si="1"/>
        <v>0.35483870967741937</v>
      </c>
      <c r="K16" s="56" t="str">
        <f t="shared" si="5"/>
        <v>-</v>
      </c>
      <c r="L16" s="61" t="str">
        <f t="shared" si="6"/>
        <v>-</v>
      </c>
      <c r="M16" s="77" t="str">
        <f t="shared" si="7"/>
        <v>-</v>
      </c>
      <c r="N16" s="59" t="str">
        <f t="shared" si="2"/>
        <v>-</v>
      </c>
      <c r="O16" s="59" t="s">
        <v>52</v>
      </c>
    </row>
    <row r="17" spans="1:15" x14ac:dyDescent="0.25">
      <c r="A17" s="49" t="s">
        <v>11</v>
      </c>
      <c r="B17" s="50" t="s">
        <v>52</v>
      </c>
      <c r="C17" s="87" t="s">
        <v>52</v>
      </c>
      <c r="D17" s="88" t="s">
        <v>52</v>
      </c>
      <c r="E17" s="52" t="str">
        <f t="shared" si="3"/>
        <v>-</v>
      </c>
      <c r="F17" s="53" t="str">
        <f t="shared" si="0"/>
        <v>-</v>
      </c>
      <c r="G17" s="50">
        <v>19</v>
      </c>
      <c r="H17" s="51">
        <v>8</v>
      </c>
      <c r="I17" s="52">
        <f t="shared" si="4"/>
        <v>-11</v>
      </c>
      <c r="J17" s="53">
        <f t="shared" si="1"/>
        <v>-0.57894736842105265</v>
      </c>
      <c r="K17" s="56" t="str">
        <f t="shared" si="5"/>
        <v>-</v>
      </c>
      <c r="L17" s="61" t="str">
        <f t="shared" si="6"/>
        <v>-</v>
      </c>
      <c r="M17" s="77" t="str">
        <f t="shared" si="7"/>
        <v>-</v>
      </c>
      <c r="N17" s="59" t="str">
        <f t="shared" si="2"/>
        <v>-</v>
      </c>
      <c r="O17" s="59" t="s">
        <v>52</v>
      </c>
    </row>
    <row r="18" spans="1:15" x14ac:dyDescent="0.25">
      <c r="A18" s="49" t="s">
        <v>12</v>
      </c>
      <c r="B18" s="50">
        <v>17</v>
      </c>
      <c r="C18" s="87">
        <v>15</v>
      </c>
      <c r="D18" s="88">
        <v>14</v>
      </c>
      <c r="E18" s="52">
        <f t="shared" si="3"/>
        <v>-1</v>
      </c>
      <c r="F18" s="53">
        <f t="shared" si="0"/>
        <v>-6.6666666666666666E-2</v>
      </c>
      <c r="G18" s="50">
        <v>82</v>
      </c>
      <c r="H18" s="51">
        <v>72</v>
      </c>
      <c r="I18" s="52">
        <f t="shared" si="4"/>
        <v>-10</v>
      </c>
      <c r="J18" s="53">
        <f t="shared" si="1"/>
        <v>-0.12195121951219512</v>
      </c>
      <c r="K18" s="56">
        <f t="shared" si="5"/>
        <v>0.18292682926829268</v>
      </c>
      <c r="L18" s="61">
        <f t="shared" si="6"/>
        <v>0.19444444444444445</v>
      </c>
      <c r="M18" s="77">
        <f t="shared" si="7"/>
        <v>1.1517615176151769E-2</v>
      </c>
      <c r="N18" s="59">
        <f t="shared" si="2"/>
        <v>1.1517615176151769E-2</v>
      </c>
      <c r="O18" s="59">
        <v>8.1309884778653918E-3</v>
      </c>
    </row>
    <row r="19" spans="1:15" x14ac:dyDescent="0.25">
      <c r="A19" s="49" t="s">
        <v>13</v>
      </c>
      <c r="B19" s="50">
        <v>49</v>
      </c>
      <c r="C19" s="87">
        <v>14</v>
      </c>
      <c r="D19" s="88">
        <v>33</v>
      </c>
      <c r="E19" s="52">
        <f t="shared" si="3"/>
        <v>19</v>
      </c>
      <c r="F19" s="53">
        <f t="shared" si="0"/>
        <v>1.3571428571428572</v>
      </c>
      <c r="G19" s="50">
        <v>107</v>
      </c>
      <c r="H19" s="51">
        <v>63</v>
      </c>
      <c r="I19" s="52">
        <f t="shared" si="4"/>
        <v>-44</v>
      </c>
      <c r="J19" s="53">
        <f t="shared" si="1"/>
        <v>-0.41121495327102803</v>
      </c>
      <c r="K19" s="56">
        <f t="shared" si="5"/>
        <v>0.13084112149532709</v>
      </c>
      <c r="L19" s="61">
        <f t="shared" si="6"/>
        <v>0.52380952380952384</v>
      </c>
      <c r="M19" s="77">
        <f t="shared" si="7"/>
        <v>0.39296840231419672</v>
      </c>
      <c r="N19" s="59">
        <f t="shared" si="2"/>
        <v>0.39296840231419672</v>
      </c>
      <c r="O19" s="59">
        <v>0.27169015163184695</v>
      </c>
    </row>
    <row r="20" spans="1:15" x14ac:dyDescent="0.25">
      <c r="A20" s="49" t="s">
        <v>14</v>
      </c>
      <c r="B20" s="50">
        <v>58</v>
      </c>
      <c r="C20" s="87">
        <v>5</v>
      </c>
      <c r="D20" s="88">
        <v>6</v>
      </c>
      <c r="E20" s="52">
        <f t="shared" si="3"/>
        <v>1</v>
      </c>
      <c r="F20" s="53">
        <f t="shared" si="0"/>
        <v>0.2</v>
      </c>
      <c r="G20" s="50">
        <v>144</v>
      </c>
      <c r="H20" s="51">
        <v>108</v>
      </c>
      <c r="I20" s="52">
        <f t="shared" si="4"/>
        <v>-36</v>
      </c>
      <c r="J20" s="53">
        <f t="shared" si="1"/>
        <v>-0.25</v>
      </c>
      <c r="K20" s="56">
        <f t="shared" si="5"/>
        <v>3.4722222222222224E-2</v>
      </c>
      <c r="L20" s="61">
        <f t="shared" si="6"/>
        <v>5.5555555555555552E-2</v>
      </c>
      <c r="M20" s="77">
        <f t="shared" si="7"/>
        <v>2.0833333333333329E-2</v>
      </c>
      <c r="N20" s="59">
        <f t="shared" si="2"/>
        <v>2.0833333333333329E-2</v>
      </c>
      <c r="O20" s="59">
        <v>4.4086190733000991E-2</v>
      </c>
    </row>
    <row r="21" spans="1:15" x14ac:dyDescent="0.25">
      <c r="A21" s="49" t="s">
        <v>15</v>
      </c>
      <c r="B21" s="50">
        <v>12</v>
      </c>
      <c r="C21" s="87">
        <v>18</v>
      </c>
      <c r="D21" s="88">
        <v>28</v>
      </c>
      <c r="E21" s="52">
        <f t="shared" si="3"/>
        <v>10</v>
      </c>
      <c r="F21" s="53">
        <f t="shared" si="0"/>
        <v>0.55555555555555558</v>
      </c>
      <c r="G21" s="50">
        <v>72</v>
      </c>
      <c r="H21" s="51">
        <v>42</v>
      </c>
      <c r="I21" s="52">
        <f t="shared" si="4"/>
        <v>-30</v>
      </c>
      <c r="J21" s="53">
        <f t="shared" si="1"/>
        <v>-0.41666666666666669</v>
      </c>
      <c r="K21" s="56">
        <f t="shared" si="5"/>
        <v>0.25</v>
      </c>
      <c r="L21" s="61">
        <f t="shared" si="6"/>
        <v>0.66666666666666663</v>
      </c>
      <c r="M21" s="77">
        <f t="shared" si="7"/>
        <v>0.41666666666666663</v>
      </c>
      <c r="N21" s="59">
        <f t="shared" si="2"/>
        <v>0.41666666666666663</v>
      </c>
      <c r="O21" s="59">
        <v>0.33771172025210877</v>
      </c>
    </row>
    <row r="22" spans="1:15" x14ac:dyDescent="0.25">
      <c r="A22" s="49" t="s">
        <v>16</v>
      </c>
      <c r="B22" s="50" t="s">
        <v>52</v>
      </c>
      <c r="C22" s="87" t="s">
        <v>52</v>
      </c>
      <c r="D22" s="88" t="s">
        <v>52</v>
      </c>
      <c r="E22" s="52" t="str">
        <f t="shared" si="3"/>
        <v>-</v>
      </c>
      <c r="F22" s="53" t="str">
        <f t="shared" si="0"/>
        <v>-</v>
      </c>
      <c r="G22" s="50">
        <v>5</v>
      </c>
      <c r="H22" s="51" t="s">
        <v>52</v>
      </c>
      <c r="I22" s="52" t="str">
        <f t="shared" si="4"/>
        <v>-</v>
      </c>
      <c r="J22" s="53" t="str">
        <f t="shared" si="1"/>
        <v>-</v>
      </c>
      <c r="K22" s="56" t="str">
        <f t="shared" si="5"/>
        <v>-</v>
      </c>
      <c r="L22" s="61" t="str">
        <f t="shared" si="6"/>
        <v>-</v>
      </c>
      <c r="M22" s="77" t="str">
        <f t="shared" si="7"/>
        <v>-</v>
      </c>
      <c r="N22" s="59" t="str">
        <f t="shared" si="2"/>
        <v>-</v>
      </c>
      <c r="O22" s="59" t="s">
        <v>52</v>
      </c>
    </row>
    <row r="23" spans="1:15" x14ac:dyDescent="0.25">
      <c r="A23" s="49" t="s">
        <v>17</v>
      </c>
      <c r="B23" s="50">
        <v>17</v>
      </c>
      <c r="C23" s="87">
        <v>8</v>
      </c>
      <c r="D23" s="88" t="s">
        <v>52</v>
      </c>
      <c r="E23" s="52" t="str">
        <f t="shared" si="3"/>
        <v>-</v>
      </c>
      <c r="F23" s="53" t="str">
        <f t="shared" si="0"/>
        <v>-</v>
      </c>
      <c r="G23" s="50">
        <v>72</v>
      </c>
      <c r="H23" s="51">
        <v>72</v>
      </c>
      <c r="I23" s="52">
        <f t="shared" si="4"/>
        <v>0</v>
      </c>
      <c r="J23" s="53">
        <f t="shared" si="1"/>
        <v>0</v>
      </c>
      <c r="K23" s="56">
        <f t="shared" si="5"/>
        <v>0.1111111111111111</v>
      </c>
      <c r="L23" s="61" t="str">
        <f t="shared" si="6"/>
        <v>-</v>
      </c>
      <c r="M23" s="77" t="str">
        <f t="shared" si="7"/>
        <v>-</v>
      </c>
      <c r="N23" s="59" t="str">
        <f t="shared" si="2"/>
        <v>-</v>
      </c>
      <c r="O23" s="59" t="s">
        <v>52</v>
      </c>
    </row>
    <row r="24" spans="1:15" x14ac:dyDescent="0.25">
      <c r="A24" s="49" t="s">
        <v>18</v>
      </c>
      <c r="B24" s="50" t="s">
        <v>52</v>
      </c>
      <c r="C24" s="87" t="s">
        <v>52</v>
      </c>
      <c r="D24" s="88" t="s">
        <v>52</v>
      </c>
      <c r="E24" s="52" t="str">
        <f t="shared" si="3"/>
        <v>-</v>
      </c>
      <c r="F24" s="53" t="str">
        <f t="shared" si="0"/>
        <v>-</v>
      </c>
      <c r="G24" s="50" t="s">
        <v>52</v>
      </c>
      <c r="H24" s="51">
        <v>5</v>
      </c>
      <c r="I24" s="52" t="str">
        <f t="shared" si="4"/>
        <v>-</v>
      </c>
      <c r="J24" s="53" t="str">
        <f t="shared" si="1"/>
        <v>-</v>
      </c>
      <c r="K24" s="56" t="str">
        <f t="shared" si="5"/>
        <v>-</v>
      </c>
      <c r="L24" s="61" t="str">
        <f t="shared" si="6"/>
        <v>-</v>
      </c>
      <c r="M24" s="77" t="str">
        <f t="shared" si="7"/>
        <v>-</v>
      </c>
      <c r="N24" s="59" t="str">
        <f t="shared" si="2"/>
        <v>-</v>
      </c>
      <c r="O24" s="59" t="s">
        <v>52</v>
      </c>
    </row>
    <row r="25" spans="1:15" x14ac:dyDescent="0.25">
      <c r="A25" s="49" t="s">
        <v>19</v>
      </c>
      <c r="B25" s="50">
        <v>13</v>
      </c>
      <c r="C25" s="87">
        <v>13</v>
      </c>
      <c r="D25" s="88">
        <v>13</v>
      </c>
      <c r="E25" s="52">
        <f t="shared" si="3"/>
        <v>0</v>
      </c>
      <c r="F25" s="53">
        <f t="shared" si="0"/>
        <v>0</v>
      </c>
      <c r="G25" s="50">
        <v>45</v>
      </c>
      <c r="H25" s="51">
        <v>43</v>
      </c>
      <c r="I25" s="52">
        <f t="shared" si="4"/>
        <v>-2</v>
      </c>
      <c r="J25" s="53">
        <f t="shared" si="1"/>
        <v>-4.4444444444444446E-2</v>
      </c>
      <c r="K25" s="56">
        <f t="shared" si="5"/>
        <v>0.28888888888888886</v>
      </c>
      <c r="L25" s="61">
        <f t="shared" si="6"/>
        <v>0.30232558139534882</v>
      </c>
      <c r="M25" s="77">
        <f t="shared" si="7"/>
        <v>1.3436692506459957E-2</v>
      </c>
      <c r="N25" s="59">
        <f t="shared" si="2"/>
        <v>1.3436692506459957E-2</v>
      </c>
      <c r="O25" s="59">
        <v>-3.921090695625562E-2</v>
      </c>
    </row>
    <row r="26" spans="1:15" x14ac:dyDescent="0.25">
      <c r="A26" s="49" t="s">
        <v>20</v>
      </c>
      <c r="B26" s="50" t="s">
        <v>52</v>
      </c>
      <c r="C26" s="87">
        <v>3</v>
      </c>
      <c r="D26" s="88">
        <v>9</v>
      </c>
      <c r="E26" s="52">
        <f t="shared" si="3"/>
        <v>6</v>
      </c>
      <c r="F26" s="53">
        <f t="shared" si="0"/>
        <v>2</v>
      </c>
      <c r="G26" s="50">
        <v>4</v>
      </c>
      <c r="H26" s="51">
        <v>8</v>
      </c>
      <c r="I26" s="52">
        <f t="shared" si="4"/>
        <v>4</v>
      </c>
      <c r="J26" s="53">
        <f t="shared" si="1"/>
        <v>1</v>
      </c>
      <c r="K26" s="56">
        <f t="shared" si="5"/>
        <v>0.75</v>
      </c>
      <c r="L26" s="61">
        <f t="shared" si="6"/>
        <v>1.125</v>
      </c>
      <c r="M26" s="77">
        <f t="shared" si="7"/>
        <v>0.375</v>
      </c>
      <c r="N26" s="60">
        <f t="shared" si="2"/>
        <v>0.375</v>
      </c>
      <c r="O26" s="60" t="s">
        <v>52</v>
      </c>
    </row>
    <row r="27" spans="1:15" x14ac:dyDescent="0.25">
      <c r="A27" s="63" t="s">
        <v>34</v>
      </c>
      <c r="B27" s="64">
        <v>261</v>
      </c>
      <c r="C27" s="89">
        <v>116</v>
      </c>
      <c r="D27" s="90">
        <v>146</v>
      </c>
      <c r="E27" s="66">
        <f t="shared" si="3"/>
        <v>30</v>
      </c>
      <c r="F27" s="67">
        <f t="shared" si="0"/>
        <v>0.25862068965517243</v>
      </c>
      <c r="G27" s="65">
        <v>413</v>
      </c>
      <c r="H27" s="65">
        <v>330</v>
      </c>
      <c r="I27" s="66">
        <f t="shared" si="4"/>
        <v>-83</v>
      </c>
      <c r="J27" s="67">
        <f t="shared" ref="J27" si="8">IFERROR(I27/G27,"-")</f>
        <v>-0.2009685230024213</v>
      </c>
      <c r="K27" s="70">
        <f t="shared" ref="K27" si="9">IFERROR(C27/G27,"-")</f>
        <v>0.28087167070217917</v>
      </c>
      <c r="L27" s="73">
        <f t="shared" si="6"/>
        <v>0.44242424242424244</v>
      </c>
      <c r="M27" s="78">
        <f t="shared" ref="M27" si="10">IFERROR(L27-K27,"-")</f>
        <v>0.16155257172206328</v>
      </c>
      <c r="N27" s="72">
        <f t="shared" si="2"/>
        <v>0.16155257172206328</v>
      </c>
      <c r="O27" s="72">
        <v>0.12364961558501836</v>
      </c>
    </row>
    <row r="29" spans="1:15" x14ac:dyDescent="0.25">
      <c r="G29" t="s">
        <v>43</v>
      </c>
    </row>
    <row r="30" spans="1:15" x14ac:dyDescent="0.25">
      <c r="D30" s="33"/>
      <c r="G30" t="s">
        <v>42</v>
      </c>
    </row>
  </sheetData>
  <mergeCells count="4">
    <mergeCell ref="C3:F3"/>
    <mergeCell ref="G3:J3"/>
    <mergeCell ref="K3:M3"/>
    <mergeCell ref="N3:O3"/>
  </mergeCells>
  <conditionalFormatting sqref="N6:N27">
    <cfRule type="iconSet" priority="8">
      <iconSet showValue="0" reverse="1">
        <cfvo type="percent" val="0"/>
        <cfvo type="num" val="-0.02"/>
        <cfvo type="num" val="0.03"/>
      </iconSet>
    </cfRule>
  </conditionalFormatting>
  <conditionalFormatting sqref="O6:O27">
    <cfRule type="iconSet" priority="1">
      <iconSet showValue="0" reverse="1">
        <cfvo type="percent" val="0"/>
        <cfvo type="num" val="-0.02"/>
        <cfvo type="num" val="0.03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selection activeCell="G27" sqref="G27"/>
    </sheetView>
  </sheetViews>
  <sheetFormatPr defaultRowHeight="15" x14ac:dyDescent="0.25"/>
  <cols>
    <col min="1" max="1" width="35.7109375" bestFit="1" customWidth="1"/>
    <col min="3" max="4" width="15.28515625" bestFit="1" customWidth="1"/>
    <col min="7" max="8" width="15.28515625" bestFit="1" customWidth="1"/>
    <col min="14" max="14" width="11.42578125" customWidth="1"/>
    <col min="15" max="15" width="13" customWidth="1"/>
  </cols>
  <sheetData>
    <row r="1" spans="1:15" ht="19.5" x14ac:dyDescent="0.3">
      <c r="A1" s="16" t="s">
        <v>33</v>
      </c>
    </row>
    <row r="3" spans="1:15" ht="22.5" customHeight="1" x14ac:dyDescent="0.25">
      <c r="A3" s="1"/>
      <c r="B3" s="79" t="s">
        <v>21</v>
      </c>
      <c r="C3" s="92" t="s">
        <v>22</v>
      </c>
      <c r="D3" s="93"/>
      <c r="E3" s="93"/>
      <c r="F3" s="93"/>
      <c r="G3" s="92" t="s">
        <v>23</v>
      </c>
      <c r="H3" s="93"/>
      <c r="I3" s="93"/>
      <c r="J3" s="93"/>
      <c r="K3" s="94" t="s">
        <v>24</v>
      </c>
      <c r="L3" s="95"/>
      <c r="M3" s="96"/>
      <c r="N3" s="97" t="s">
        <v>25</v>
      </c>
      <c r="O3" s="98"/>
    </row>
    <row r="4" spans="1:15" ht="33.75" x14ac:dyDescent="0.25">
      <c r="A4" s="3"/>
      <c r="B4" s="4" t="s">
        <v>53</v>
      </c>
      <c r="C4" s="5" t="str">
        <f>Bornholm!C4</f>
        <v>Maj18-Jul18</v>
      </c>
      <c r="D4" s="5" t="str">
        <f>Bornholm!D4</f>
        <v>Maj19-Jul19</v>
      </c>
      <c r="E4" s="5" t="s">
        <v>26</v>
      </c>
      <c r="F4" s="6" t="s">
        <v>26</v>
      </c>
      <c r="G4" s="5" t="str">
        <f>C4</f>
        <v>Maj18-Jul18</v>
      </c>
      <c r="H4" s="5" t="str">
        <f>D4</f>
        <v>Maj19-Jul19</v>
      </c>
      <c r="I4" s="5" t="s">
        <v>26</v>
      </c>
      <c r="J4" s="6" t="s">
        <v>26</v>
      </c>
      <c r="K4" s="5" t="str">
        <f>C4</f>
        <v>Maj18-Jul18</v>
      </c>
      <c r="L4" s="5" t="str">
        <f>D4</f>
        <v>Maj19-Jul19</v>
      </c>
      <c r="M4" s="6" t="s">
        <v>27</v>
      </c>
      <c r="N4" s="7" t="str">
        <f>Bornholm!N4</f>
        <v>Fra Maj18-Jul18
til Maj19-Jul19</v>
      </c>
      <c r="O4" s="7" t="str">
        <f>Bornholm!O4</f>
        <v>Fra Apr18-Jun18
til Apr19-Jun19</v>
      </c>
    </row>
    <row r="5" spans="1:15" x14ac:dyDescent="0.25">
      <c r="A5" s="8" t="s">
        <v>28</v>
      </c>
      <c r="B5" s="9" t="s">
        <v>29</v>
      </c>
      <c r="C5" s="10" t="s">
        <v>30</v>
      </c>
      <c r="D5" s="11" t="s">
        <v>30</v>
      </c>
      <c r="E5" s="11" t="s">
        <v>29</v>
      </c>
      <c r="F5" s="20" t="s">
        <v>31</v>
      </c>
      <c r="G5" s="10" t="s">
        <v>30</v>
      </c>
      <c r="H5" s="11" t="s">
        <v>30</v>
      </c>
      <c r="I5" s="38" t="s">
        <v>29</v>
      </c>
      <c r="J5" s="11" t="s">
        <v>32</v>
      </c>
      <c r="K5" s="12"/>
      <c r="L5" s="13"/>
      <c r="M5" s="14"/>
      <c r="N5" s="7"/>
      <c r="O5" s="7"/>
    </row>
    <row r="6" spans="1:15" x14ac:dyDescent="0.25">
      <c r="A6" s="49" t="s">
        <v>0</v>
      </c>
      <c r="B6" s="50">
        <v>299</v>
      </c>
      <c r="C6" s="51">
        <v>210</v>
      </c>
      <c r="D6" s="50">
        <v>210</v>
      </c>
      <c r="E6" s="52">
        <f>IFERROR(D6-C6,"-")</f>
        <v>0</v>
      </c>
      <c r="F6" s="53">
        <f t="shared" ref="F6:F27" si="0">IFERROR(E6/C6,"-")</f>
        <v>0</v>
      </c>
      <c r="G6" s="50">
        <v>1768</v>
      </c>
      <c r="H6" s="51">
        <v>1836</v>
      </c>
      <c r="I6" s="52">
        <f t="shared" ref="I6:I27" si="1">H6-G6</f>
        <v>68</v>
      </c>
      <c r="J6" s="53">
        <f t="shared" ref="J6:J27" si="2">IFERROR(I6/G6,"-")</f>
        <v>3.8461538461538464E-2</v>
      </c>
      <c r="K6" s="56">
        <f>IFERROR(C6/G6,"-")</f>
        <v>0.11877828054298642</v>
      </c>
      <c r="L6" s="61">
        <f>IFERROR(D6/H6,"-")</f>
        <v>0.11437908496732026</v>
      </c>
      <c r="M6" s="56">
        <f>IFERROR(L6-K6,"-")</f>
        <v>-4.3991955756661622E-3</v>
      </c>
      <c r="N6" s="58">
        <f t="shared" ref="N6:N27" si="3">M6</f>
        <v>-4.3991955756661622E-3</v>
      </c>
      <c r="O6" s="58">
        <v>8.0473654099268016E-3</v>
      </c>
    </row>
    <row r="7" spans="1:15" x14ac:dyDescent="0.25">
      <c r="A7" s="49" t="s">
        <v>1</v>
      </c>
      <c r="B7" s="50">
        <v>802</v>
      </c>
      <c r="C7" s="51">
        <v>78</v>
      </c>
      <c r="D7" s="50">
        <v>127</v>
      </c>
      <c r="E7" s="52">
        <f t="shared" ref="E7:E27" si="4">IFERROR(D7-C7,"-")</f>
        <v>49</v>
      </c>
      <c r="F7" s="53">
        <f t="shared" si="0"/>
        <v>0.62820512820512819</v>
      </c>
      <c r="G7" s="50">
        <v>643</v>
      </c>
      <c r="H7" s="51">
        <v>566</v>
      </c>
      <c r="I7" s="52">
        <f t="shared" si="1"/>
        <v>-77</v>
      </c>
      <c r="J7" s="53">
        <f t="shared" si="2"/>
        <v>-0.11975116640746501</v>
      </c>
      <c r="K7" s="56">
        <f t="shared" ref="K7:K27" si="5">IFERROR(C7/G7,"-")</f>
        <v>0.12130637636080871</v>
      </c>
      <c r="L7" s="61">
        <f t="shared" ref="L7:L27" si="6">IFERROR(D7/H7,"-")</f>
        <v>0.22438162544169613</v>
      </c>
      <c r="M7" s="56">
        <f t="shared" ref="M7:M27" si="7">IFERROR(L7-K7,"-")</f>
        <v>0.10307524908088742</v>
      </c>
      <c r="N7" s="59">
        <f t="shared" si="3"/>
        <v>0.10307524908088742</v>
      </c>
      <c r="O7" s="59">
        <v>6.9147755856829779E-2</v>
      </c>
    </row>
    <row r="8" spans="1:15" x14ac:dyDescent="0.25">
      <c r="A8" s="49" t="s">
        <v>2</v>
      </c>
      <c r="B8" s="50">
        <v>14</v>
      </c>
      <c r="C8" s="51">
        <v>5</v>
      </c>
      <c r="D8" s="50" t="s">
        <v>52</v>
      </c>
      <c r="E8" s="52" t="str">
        <f t="shared" si="4"/>
        <v>-</v>
      </c>
      <c r="F8" s="53" t="str">
        <f t="shared" si="0"/>
        <v>-</v>
      </c>
      <c r="G8" s="50">
        <v>288</v>
      </c>
      <c r="H8" s="51">
        <v>268</v>
      </c>
      <c r="I8" s="52">
        <f t="shared" si="1"/>
        <v>-20</v>
      </c>
      <c r="J8" s="53">
        <f t="shared" si="2"/>
        <v>-6.9444444444444448E-2</v>
      </c>
      <c r="K8" s="56">
        <f t="shared" si="5"/>
        <v>1.7361111111111112E-2</v>
      </c>
      <c r="L8" s="61" t="str">
        <f t="shared" si="6"/>
        <v>-</v>
      </c>
      <c r="M8" s="56" t="str">
        <f t="shared" si="7"/>
        <v>-</v>
      </c>
      <c r="N8" s="59" t="str">
        <f t="shared" si="3"/>
        <v>-</v>
      </c>
      <c r="O8" s="59" t="s">
        <v>52</v>
      </c>
    </row>
    <row r="9" spans="1:15" x14ac:dyDescent="0.25">
      <c r="A9" s="49" t="s">
        <v>3</v>
      </c>
      <c r="B9" s="50">
        <v>372</v>
      </c>
      <c r="C9" s="51">
        <v>133</v>
      </c>
      <c r="D9" s="50">
        <v>77</v>
      </c>
      <c r="E9" s="52">
        <f t="shared" si="4"/>
        <v>-56</v>
      </c>
      <c r="F9" s="53">
        <f t="shared" si="0"/>
        <v>-0.42105263157894735</v>
      </c>
      <c r="G9" s="50">
        <v>1252</v>
      </c>
      <c r="H9" s="51">
        <v>1158</v>
      </c>
      <c r="I9" s="52">
        <f t="shared" si="1"/>
        <v>-94</v>
      </c>
      <c r="J9" s="53">
        <f t="shared" si="2"/>
        <v>-7.5079872204472847E-2</v>
      </c>
      <c r="K9" s="56">
        <f t="shared" si="5"/>
        <v>0.1062300319488818</v>
      </c>
      <c r="L9" s="61">
        <f t="shared" si="6"/>
        <v>6.6493955094991369E-2</v>
      </c>
      <c r="M9" s="56">
        <f t="shared" si="7"/>
        <v>-3.9736076853890426E-2</v>
      </c>
      <c r="N9" s="59">
        <f t="shared" si="3"/>
        <v>-3.9736076853890426E-2</v>
      </c>
      <c r="O9" s="59">
        <v>-2.1048010461423503E-2</v>
      </c>
    </row>
    <row r="10" spans="1:15" x14ac:dyDescent="0.25">
      <c r="A10" s="49" t="s">
        <v>4</v>
      </c>
      <c r="B10" s="50">
        <v>231</v>
      </c>
      <c r="C10" s="51">
        <v>66</v>
      </c>
      <c r="D10" s="50">
        <v>32</v>
      </c>
      <c r="E10" s="52">
        <f t="shared" si="4"/>
        <v>-34</v>
      </c>
      <c r="F10" s="53">
        <f t="shared" si="0"/>
        <v>-0.51515151515151514</v>
      </c>
      <c r="G10" s="50">
        <v>706</v>
      </c>
      <c r="H10" s="51">
        <v>663</v>
      </c>
      <c r="I10" s="52">
        <f t="shared" si="1"/>
        <v>-43</v>
      </c>
      <c r="J10" s="53">
        <f t="shared" si="2"/>
        <v>-6.0906515580736544E-2</v>
      </c>
      <c r="K10" s="56">
        <f t="shared" si="5"/>
        <v>9.3484419263456089E-2</v>
      </c>
      <c r="L10" s="61">
        <f t="shared" si="6"/>
        <v>4.8265460030165915E-2</v>
      </c>
      <c r="M10" s="56">
        <f t="shared" si="7"/>
        <v>-4.5218959233290175E-2</v>
      </c>
      <c r="N10" s="59">
        <f t="shared" si="3"/>
        <v>-4.5218959233290175E-2</v>
      </c>
      <c r="O10" s="59">
        <v>5.1656538780492367E-4</v>
      </c>
    </row>
    <row r="11" spans="1:15" x14ac:dyDescent="0.25">
      <c r="A11" s="49" t="s">
        <v>5</v>
      </c>
      <c r="B11" s="50">
        <v>51</v>
      </c>
      <c r="C11" s="51">
        <v>34</v>
      </c>
      <c r="D11" s="50">
        <v>20</v>
      </c>
      <c r="E11" s="52">
        <f t="shared" si="4"/>
        <v>-14</v>
      </c>
      <c r="F11" s="53">
        <f t="shared" si="0"/>
        <v>-0.41176470588235292</v>
      </c>
      <c r="G11" s="50">
        <v>377</v>
      </c>
      <c r="H11" s="51">
        <v>329</v>
      </c>
      <c r="I11" s="52">
        <f t="shared" si="1"/>
        <v>-48</v>
      </c>
      <c r="J11" s="53">
        <f t="shared" si="2"/>
        <v>-0.1273209549071618</v>
      </c>
      <c r="K11" s="56">
        <f t="shared" si="5"/>
        <v>9.0185676392572939E-2</v>
      </c>
      <c r="L11" s="61">
        <f t="shared" si="6"/>
        <v>6.0790273556231005E-2</v>
      </c>
      <c r="M11" s="56">
        <f t="shared" si="7"/>
        <v>-2.9395402836341934E-2</v>
      </c>
      <c r="N11" s="59">
        <f t="shared" si="3"/>
        <v>-2.9395402836341934E-2</v>
      </c>
      <c r="O11" s="59">
        <v>-1.4778132121004442E-2</v>
      </c>
    </row>
    <row r="12" spans="1:15" x14ac:dyDescent="0.25">
      <c r="A12" s="49" t="s">
        <v>6</v>
      </c>
      <c r="B12" s="50">
        <v>344</v>
      </c>
      <c r="C12" s="51">
        <v>40</v>
      </c>
      <c r="D12" s="50">
        <v>47</v>
      </c>
      <c r="E12" s="52">
        <f t="shared" si="4"/>
        <v>7</v>
      </c>
      <c r="F12" s="53">
        <f t="shared" si="0"/>
        <v>0.17499999999999999</v>
      </c>
      <c r="G12" s="50">
        <v>411</v>
      </c>
      <c r="H12" s="51">
        <v>390</v>
      </c>
      <c r="I12" s="52">
        <f t="shared" si="1"/>
        <v>-21</v>
      </c>
      <c r="J12" s="53">
        <f t="shared" si="2"/>
        <v>-5.1094890510948905E-2</v>
      </c>
      <c r="K12" s="56">
        <f t="shared" si="5"/>
        <v>9.7323600973236016E-2</v>
      </c>
      <c r="L12" s="61">
        <f t="shared" si="6"/>
        <v>0.12051282051282051</v>
      </c>
      <c r="M12" s="56">
        <f t="shared" si="7"/>
        <v>2.3189219539584499E-2</v>
      </c>
      <c r="N12" s="59">
        <f t="shared" si="3"/>
        <v>2.3189219539584499E-2</v>
      </c>
      <c r="O12" s="59">
        <v>1.5108533264762566E-2</v>
      </c>
    </row>
    <row r="13" spans="1:15" x14ac:dyDescent="0.25">
      <c r="A13" s="49" t="s">
        <v>7</v>
      </c>
      <c r="B13" s="50">
        <v>56</v>
      </c>
      <c r="C13" s="51">
        <v>45</v>
      </c>
      <c r="D13" s="50">
        <v>86</v>
      </c>
      <c r="E13" s="52">
        <f t="shared" si="4"/>
        <v>41</v>
      </c>
      <c r="F13" s="53">
        <f t="shared" si="0"/>
        <v>0.91111111111111109</v>
      </c>
      <c r="G13" s="50">
        <v>1170</v>
      </c>
      <c r="H13" s="51">
        <v>1112</v>
      </c>
      <c r="I13" s="52">
        <f t="shared" si="1"/>
        <v>-58</v>
      </c>
      <c r="J13" s="53">
        <f t="shared" si="2"/>
        <v>-4.957264957264957E-2</v>
      </c>
      <c r="K13" s="56">
        <f t="shared" si="5"/>
        <v>3.8461538461538464E-2</v>
      </c>
      <c r="L13" s="61">
        <f t="shared" si="6"/>
        <v>7.7338129496402883E-2</v>
      </c>
      <c r="M13" s="56">
        <f t="shared" si="7"/>
        <v>3.8876591034864419E-2</v>
      </c>
      <c r="N13" s="59">
        <f t="shared" si="3"/>
        <v>3.8876591034864419E-2</v>
      </c>
      <c r="O13" s="59">
        <v>5.7156227039237631E-3</v>
      </c>
    </row>
    <row r="14" spans="1:15" x14ac:dyDescent="0.25">
      <c r="A14" s="49" t="s">
        <v>8</v>
      </c>
      <c r="B14" s="50">
        <v>108</v>
      </c>
      <c r="C14" s="51">
        <v>14</v>
      </c>
      <c r="D14" s="50">
        <v>29</v>
      </c>
      <c r="E14" s="52">
        <f t="shared" si="4"/>
        <v>15</v>
      </c>
      <c r="F14" s="53">
        <f t="shared" si="0"/>
        <v>1.0714285714285714</v>
      </c>
      <c r="G14" s="50">
        <v>519</v>
      </c>
      <c r="H14" s="51">
        <v>473</v>
      </c>
      <c r="I14" s="52">
        <f t="shared" si="1"/>
        <v>-46</v>
      </c>
      <c r="J14" s="53">
        <f t="shared" si="2"/>
        <v>-8.8631984585741813E-2</v>
      </c>
      <c r="K14" s="56">
        <f t="shared" si="5"/>
        <v>2.6974951830443159E-2</v>
      </c>
      <c r="L14" s="61">
        <f t="shared" si="6"/>
        <v>6.13107822410148E-2</v>
      </c>
      <c r="M14" s="56">
        <f t="shared" si="7"/>
        <v>3.4335830410571644E-2</v>
      </c>
      <c r="N14" s="59">
        <f t="shared" si="3"/>
        <v>3.4335830410571644E-2</v>
      </c>
      <c r="O14" s="59">
        <v>3.158460824052399E-2</v>
      </c>
    </row>
    <row r="15" spans="1:15" x14ac:dyDescent="0.25">
      <c r="A15" s="49" t="s">
        <v>9</v>
      </c>
      <c r="B15" s="50">
        <v>95</v>
      </c>
      <c r="C15" s="51">
        <v>52</v>
      </c>
      <c r="D15" s="50">
        <v>52</v>
      </c>
      <c r="E15" s="52">
        <f t="shared" si="4"/>
        <v>0</v>
      </c>
      <c r="F15" s="53">
        <f t="shared" si="0"/>
        <v>0</v>
      </c>
      <c r="G15" s="50">
        <v>496</v>
      </c>
      <c r="H15" s="51">
        <v>452</v>
      </c>
      <c r="I15" s="52">
        <f t="shared" si="1"/>
        <v>-44</v>
      </c>
      <c r="J15" s="53">
        <f t="shared" si="2"/>
        <v>-8.8709677419354843E-2</v>
      </c>
      <c r="K15" s="56">
        <f t="shared" si="5"/>
        <v>0.10483870967741936</v>
      </c>
      <c r="L15" s="61">
        <f t="shared" si="6"/>
        <v>0.11504424778761062</v>
      </c>
      <c r="M15" s="56">
        <f t="shared" si="7"/>
        <v>1.0205538110191259E-2</v>
      </c>
      <c r="N15" s="59">
        <f t="shared" si="3"/>
        <v>1.0205538110191259E-2</v>
      </c>
      <c r="O15" s="59">
        <v>-4.5324434935014313E-2</v>
      </c>
    </row>
    <row r="16" spans="1:15" x14ac:dyDescent="0.25">
      <c r="A16" s="49" t="s">
        <v>10</v>
      </c>
      <c r="B16" s="50" t="s">
        <v>52</v>
      </c>
      <c r="C16" s="51">
        <v>11</v>
      </c>
      <c r="D16" s="50">
        <v>10</v>
      </c>
      <c r="E16" s="52">
        <f t="shared" si="4"/>
        <v>-1</v>
      </c>
      <c r="F16" s="53">
        <f t="shared" si="0"/>
        <v>-9.0909090909090912E-2</v>
      </c>
      <c r="G16" s="50">
        <v>524</v>
      </c>
      <c r="H16" s="51">
        <v>525</v>
      </c>
      <c r="I16" s="52">
        <f t="shared" si="1"/>
        <v>1</v>
      </c>
      <c r="J16" s="53">
        <f t="shared" si="2"/>
        <v>1.9083969465648854E-3</v>
      </c>
      <c r="K16" s="56">
        <f t="shared" si="5"/>
        <v>2.0992366412213741E-2</v>
      </c>
      <c r="L16" s="61">
        <f t="shared" si="6"/>
        <v>1.9047619047619049E-2</v>
      </c>
      <c r="M16" s="56">
        <f t="shared" si="7"/>
        <v>-1.9447473645946914E-3</v>
      </c>
      <c r="N16" s="59">
        <f t="shared" si="3"/>
        <v>-1.9447473645946914E-3</v>
      </c>
      <c r="O16" s="59">
        <v>-1.4015458067269854E-2</v>
      </c>
    </row>
    <row r="17" spans="1:15" x14ac:dyDescent="0.25">
      <c r="A17" s="49" t="s">
        <v>11</v>
      </c>
      <c r="B17" s="50">
        <v>37</v>
      </c>
      <c r="C17" s="51">
        <v>4</v>
      </c>
      <c r="D17" s="50">
        <v>4</v>
      </c>
      <c r="E17" s="52">
        <f t="shared" si="4"/>
        <v>0</v>
      </c>
      <c r="F17" s="53">
        <f t="shared" si="0"/>
        <v>0</v>
      </c>
      <c r="G17" s="50">
        <v>109</v>
      </c>
      <c r="H17" s="51">
        <v>134</v>
      </c>
      <c r="I17" s="52">
        <f t="shared" si="1"/>
        <v>25</v>
      </c>
      <c r="J17" s="53">
        <f t="shared" si="2"/>
        <v>0.22935779816513763</v>
      </c>
      <c r="K17" s="56">
        <f t="shared" si="5"/>
        <v>3.669724770642202E-2</v>
      </c>
      <c r="L17" s="61">
        <f t="shared" si="6"/>
        <v>2.9850746268656716E-2</v>
      </c>
      <c r="M17" s="56">
        <f t="shared" si="7"/>
        <v>-6.8465014377653045E-3</v>
      </c>
      <c r="N17" s="59">
        <f t="shared" si="3"/>
        <v>-6.8465014377653045E-3</v>
      </c>
      <c r="O17" s="59" t="s">
        <v>52</v>
      </c>
    </row>
    <row r="18" spans="1:15" x14ac:dyDescent="0.25">
      <c r="A18" s="49" t="s">
        <v>12</v>
      </c>
      <c r="B18" s="50">
        <v>192</v>
      </c>
      <c r="C18" s="51">
        <v>120</v>
      </c>
      <c r="D18" s="50">
        <v>99</v>
      </c>
      <c r="E18" s="52">
        <f t="shared" si="4"/>
        <v>-21</v>
      </c>
      <c r="F18" s="53">
        <f t="shared" si="0"/>
        <v>-0.17499999999999999</v>
      </c>
      <c r="G18" s="50">
        <v>1446</v>
      </c>
      <c r="H18" s="51">
        <v>1299</v>
      </c>
      <c r="I18" s="52">
        <f t="shared" si="1"/>
        <v>-147</v>
      </c>
      <c r="J18" s="53">
        <f t="shared" si="2"/>
        <v>-0.1016597510373444</v>
      </c>
      <c r="K18" s="56">
        <f t="shared" si="5"/>
        <v>8.2987551867219914E-2</v>
      </c>
      <c r="L18" s="61">
        <f t="shared" si="6"/>
        <v>7.6212471131639717E-2</v>
      </c>
      <c r="M18" s="56">
        <f t="shared" si="7"/>
        <v>-6.7750807355801967E-3</v>
      </c>
      <c r="N18" s="59">
        <f t="shared" si="3"/>
        <v>-6.7750807355801967E-3</v>
      </c>
      <c r="O18" s="59">
        <v>-3.4654219624773164E-3</v>
      </c>
    </row>
    <row r="19" spans="1:15" x14ac:dyDescent="0.25">
      <c r="A19" s="49" t="s">
        <v>13</v>
      </c>
      <c r="B19" s="50">
        <v>634</v>
      </c>
      <c r="C19" s="51">
        <v>92</v>
      </c>
      <c r="D19" s="50">
        <v>104</v>
      </c>
      <c r="E19" s="52">
        <f t="shared" si="4"/>
        <v>12</v>
      </c>
      <c r="F19" s="53">
        <f t="shared" si="0"/>
        <v>0.13043478260869565</v>
      </c>
      <c r="G19" s="50">
        <v>1113</v>
      </c>
      <c r="H19" s="51">
        <v>957</v>
      </c>
      <c r="I19" s="52">
        <f t="shared" si="1"/>
        <v>-156</v>
      </c>
      <c r="J19" s="53">
        <f t="shared" si="2"/>
        <v>-0.14016172506738545</v>
      </c>
      <c r="K19" s="56">
        <f t="shared" si="5"/>
        <v>8.2659478885893978E-2</v>
      </c>
      <c r="L19" s="61">
        <f t="shared" si="6"/>
        <v>0.10867293625914315</v>
      </c>
      <c r="M19" s="56">
        <f t="shared" si="7"/>
        <v>2.6013457373249171E-2</v>
      </c>
      <c r="N19" s="59">
        <f t="shared" si="3"/>
        <v>2.6013457373249171E-2</v>
      </c>
      <c r="O19" s="59">
        <v>4.4223653428004481E-2</v>
      </c>
    </row>
    <row r="20" spans="1:15" x14ac:dyDescent="0.25">
      <c r="A20" s="49" t="s">
        <v>14</v>
      </c>
      <c r="B20" s="50">
        <v>456</v>
      </c>
      <c r="C20" s="51">
        <v>182</v>
      </c>
      <c r="D20" s="50">
        <v>220</v>
      </c>
      <c r="E20" s="52">
        <f t="shared" si="4"/>
        <v>38</v>
      </c>
      <c r="F20" s="53">
        <f t="shared" si="0"/>
        <v>0.2087912087912088</v>
      </c>
      <c r="G20" s="50">
        <v>2296</v>
      </c>
      <c r="H20" s="51">
        <v>2227</v>
      </c>
      <c r="I20" s="52">
        <f t="shared" si="1"/>
        <v>-69</v>
      </c>
      <c r="J20" s="53">
        <f t="shared" si="2"/>
        <v>-3.0052264808362369E-2</v>
      </c>
      <c r="K20" s="56">
        <f t="shared" si="5"/>
        <v>7.926829268292683E-2</v>
      </c>
      <c r="L20" s="61">
        <f t="shared" si="6"/>
        <v>9.878760664571172E-2</v>
      </c>
      <c r="M20" s="56">
        <f t="shared" si="7"/>
        <v>1.951931396278489E-2</v>
      </c>
      <c r="N20" s="59">
        <f t="shared" si="3"/>
        <v>1.951931396278489E-2</v>
      </c>
      <c r="O20" s="59">
        <v>9.526775298657697E-3</v>
      </c>
    </row>
    <row r="21" spans="1:15" x14ac:dyDescent="0.25">
      <c r="A21" s="49" t="s">
        <v>15</v>
      </c>
      <c r="B21" s="50">
        <v>383</v>
      </c>
      <c r="C21" s="51">
        <v>279</v>
      </c>
      <c r="D21" s="50">
        <v>220</v>
      </c>
      <c r="E21" s="52">
        <f t="shared" si="4"/>
        <v>-59</v>
      </c>
      <c r="F21" s="53">
        <f t="shared" si="0"/>
        <v>-0.21146953405017921</v>
      </c>
      <c r="G21" s="50">
        <v>936</v>
      </c>
      <c r="H21" s="51">
        <v>816</v>
      </c>
      <c r="I21" s="52">
        <f t="shared" si="1"/>
        <v>-120</v>
      </c>
      <c r="J21" s="53">
        <f t="shared" si="2"/>
        <v>-0.12820512820512819</v>
      </c>
      <c r="K21" s="56">
        <f t="shared" si="5"/>
        <v>0.29807692307692307</v>
      </c>
      <c r="L21" s="61">
        <f t="shared" si="6"/>
        <v>0.26960784313725489</v>
      </c>
      <c r="M21" s="56">
        <f t="shared" si="7"/>
        <v>-2.8469079939668185E-2</v>
      </c>
      <c r="N21" s="59">
        <f t="shared" si="3"/>
        <v>-2.8469079939668185E-2</v>
      </c>
      <c r="O21" s="59">
        <v>-3.7352661503373352E-2</v>
      </c>
    </row>
    <row r="22" spans="1:15" x14ac:dyDescent="0.25">
      <c r="A22" s="49" t="s">
        <v>16</v>
      </c>
      <c r="B22" s="50" t="s">
        <v>52</v>
      </c>
      <c r="C22" s="51" t="s">
        <v>52</v>
      </c>
      <c r="D22" s="50" t="s">
        <v>52</v>
      </c>
      <c r="E22" s="52" t="str">
        <f t="shared" si="4"/>
        <v>-</v>
      </c>
      <c r="F22" s="53" t="str">
        <f t="shared" si="0"/>
        <v>-</v>
      </c>
      <c r="G22" s="50">
        <v>54</v>
      </c>
      <c r="H22" s="51">
        <v>45</v>
      </c>
      <c r="I22" s="52">
        <f t="shared" si="1"/>
        <v>-9</v>
      </c>
      <c r="J22" s="53">
        <f t="shared" si="2"/>
        <v>-0.16666666666666666</v>
      </c>
      <c r="K22" s="56" t="str">
        <f t="shared" si="5"/>
        <v>-</v>
      </c>
      <c r="L22" s="61" t="str">
        <f t="shared" si="6"/>
        <v>-</v>
      </c>
      <c r="M22" s="56" t="str">
        <f t="shared" si="7"/>
        <v>-</v>
      </c>
      <c r="N22" s="59" t="str">
        <f t="shared" si="3"/>
        <v>-</v>
      </c>
      <c r="O22" s="59" t="s">
        <v>52</v>
      </c>
    </row>
    <row r="23" spans="1:15" x14ac:dyDescent="0.25">
      <c r="A23" s="49" t="s">
        <v>17</v>
      </c>
      <c r="B23" s="50">
        <v>395</v>
      </c>
      <c r="C23" s="51">
        <v>84</v>
      </c>
      <c r="D23" s="50">
        <v>51</v>
      </c>
      <c r="E23" s="52">
        <f t="shared" si="4"/>
        <v>-33</v>
      </c>
      <c r="F23" s="53">
        <f t="shared" si="0"/>
        <v>-0.39285714285714285</v>
      </c>
      <c r="G23" s="50">
        <v>1618</v>
      </c>
      <c r="H23" s="51">
        <v>1483</v>
      </c>
      <c r="I23" s="52">
        <f t="shared" si="1"/>
        <v>-135</v>
      </c>
      <c r="J23" s="53">
        <f t="shared" si="2"/>
        <v>-8.3436341161928301E-2</v>
      </c>
      <c r="K23" s="56">
        <f t="shared" si="5"/>
        <v>5.19159456118665E-2</v>
      </c>
      <c r="L23" s="61">
        <f t="shared" si="6"/>
        <v>3.4389750505731627E-2</v>
      </c>
      <c r="M23" s="56">
        <f t="shared" si="7"/>
        <v>-1.7526195106134873E-2</v>
      </c>
      <c r="N23" s="59">
        <f t="shared" si="3"/>
        <v>-1.7526195106134873E-2</v>
      </c>
      <c r="O23" s="59">
        <v>3.0952769230205734E-2</v>
      </c>
    </row>
    <row r="24" spans="1:15" x14ac:dyDescent="0.25">
      <c r="A24" s="49" t="s">
        <v>18</v>
      </c>
      <c r="B24" s="50" t="s">
        <v>52</v>
      </c>
      <c r="C24" s="51" t="s">
        <v>52</v>
      </c>
      <c r="D24" s="50" t="s">
        <v>52</v>
      </c>
      <c r="E24" s="52" t="str">
        <f t="shared" si="4"/>
        <v>-</v>
      </c>
      <c r="F24" s="53" t="str">
        <f t="shared" si="0"/>
        <v>-</v>
      </c>
      <c r="G24" s="50">
        <v>19</v>
      </c>
      <c r="H24" s="51">
        <v>14</v>
      </c>
      <c r="I24" s="52">
        <f t="shared" si="1"/>
        <v>-5</v>
      </c>
      <c r="J24" s="53">
        <f t="shared" si="2"/>
        <v>-0.26315789473684209</v>
      </c>
      <c r="K24" s="56" t="str">
        <f t="shared" si="5"/>
        <v>-</v>
      </c>
      <c r="L24" s="61" t="str">
        <f t="shared" si="6"/>
        <v>-</v>
      </c>
      <c r="M24" s="56" t="str">
        <f t="shared" si="7"/>
        <v>-</v>
      </c>
      <c r="N24" s="59" t="str">
        <f t="shared" si="3"/>
        <v>-</v>
      </c>
      <c r="O24" s="59" t="s">
        <v>52</v>
      </c>
    </row>
    <row r="25" spans="1:15" x14ac:dyDescent="0.25">
      <c r="A25" s="49" t="s">
        <v>19</v>
      </c>
      <c r="B25" s="50">
        <v>73</v>
      </c>
      <c r="C25" s="51">
        <v>73</v>
      </c>
      <c r="D25" s="50">
        <v>48</v>
      </c>
      <c r="E25" s="52">
        <f t="shared" si="4"/>
        <v>-25</v>
      </c>
      <c r="F25" s="53">
        <f t="shared" si="0"/>
        <v>-0.34246575342465752</v>
      </c>
      <c r="G25" s="50">
        <v>653</v>
      </c>
      <c r="H25" s="51">
        <v>706</v>
      </c>
      <c r="I25" s="52">
        <f t="shared" si="1"/>
        <v>53</v>
      </c>
      <c r="J25" s="53">
        <f t="shared" si="2"/>
        <v>8.1163859111791734E-2</v>
      </c>
      <c r="K25" s="56">
        <f t="shared" si="5"/>
        <v>0.11179173047473201</v>
      </c>
      <c r="L25" s="61">
        <f t="shared" si="6"/>
        <v>6.79886685552408E-2</v>
      </c>
      <c r="M25" s="56">
        <f t="shared" si="7"/>
        <v>-4.380306191949121E-2</v>
      </c>
      <c r="N25" s="59">
        <f t="shared" si="3"/>
        <v>-4.380306191949121E-2</v>
      </c>
      <c r="O25" s="59">
        <v>-5.5477583481744724E-2</v>
      </c>
    </row>
    <row r="26" spans="1:15" x14ac:dyDescent="0.25">
      <c r="A26" s="49" t="s">
        <v>20</v>
      </c>
      <c r="B26" s="50" t="s">
        <v>52</v>
      </c>
      <c r="C26" s="51">
        <v>14</v>
      </c>
      <c r="D26" s="50">
        <v>17</v>
      </c>
      <c r="E26" s="52">
        <f t="shared" si="4"/>
        <v>3</v>
      </c>
      <c r="F26" s="53">
        <f t="shared" si="0"/>
        <v>0.21428571428571427</v>
      </c>
      <c r="G26" s="50">
        <v>102</v>
      </c>
      <c r="H26" s="51">
        <v>104</v>
      </c>
      <c r="I26" s="52">
        <f t="shared" si="1"/>
        <v>2</v>
      </c>
      <c r="J26" s="53">
        <f t="shared" si="2"/>
        <v>1.9607843137254902E-2</v>
      </c>
      <c r="K26" s="56">
        <f t="shared" si="5"/>
        <v>0.13725490196078433</v>
      </c>
      <c r="L26" s="61">
        <f t="shared" si="6"/>
        <v>0.16346153846153846</v>
      </c>
      <c r="M26" s="56">
        <f t="shared" si="7"/>
        <v>2.6206636500754138E-2</v>
      </c>
      <c r="N26" s="60">
        <f t="shared" si="3"/>
        <v>2.6206636500754138E-2</v>
      </c>
      <c r="O26" s="60">
        <v>9.5982260159872199E-2</v>
      </c>
    </row>
    <row r="27" spans="1:15" x14ac:dyDescent="0.25">
      <c r="A27" s="63" t="s">
        <v>34</v>
      </c>
      <c r="B27" s="64">
        <v>4544</v>
      </c>
      <c r="C27" s="65">
        <v>1538</v>
      </c>
      <c r="D27" s="64">
        <v>1457</v>
      </c>
      <c r="E27" s="66">
        <f t="shared" si="4"/>
        <v>-81</v>
      </c>
      <c r="F27" s="67">
        <f t="shared" si="0"/>
        <v>-5.2665799739921977E-2</v>
      </c>
      <c r="G27" s="64">
        <v>6423</v>
      </c>
      <c r="H27" s="65">
        <v>5882</v>
      </c>
      <c r="I27" s="66">
        <f t="shared" si="1"/>
        <v>-541</v>
      </c>
      <c r="J27" s="67">
        <f t="shared" si="2"/>
        <v>-8.4228553635372877E-2</v>
      </c>
      <c r="K27" s="70">
        <f t="shared" si="5"/>
        <v>0.23945196948466449</v>
      </c>
      <c r="L27" s="73">
        <f t="shared" si="6"/>
        <v>0.24770486229173749</v>
      </c>
      <c r="M27" s="70">
        <f t="shared" si="7"/>
        <v>8.2528928070730034E-3</v>
      </c>
      <c r="N27" s="72">
        <f t="shared" si="3"/>
        <v>8.2528928070730034E-3</v>
      </c>
      <c r="O27" s="72">
        <v>1.7365666736441104E-2</v>
      </c>
    </row>
    <row r="29" spans="1:15" x14ac:dyDescent="0.25">
      <c r="G29" t="s">
        <v>43</v>
      </c>
    </row>
    <row r="30" spans="1:15" x14ac:dyDescent="0.25">
      <c r="B30" s="32"/>
      <c r="G30" t="s">
        <v>42</v>
      </c>
    </row>
    <row r="31" spans="1:15" x14ac:dyDescent="0.25">
      <c r="B31" s="33"/>
    </row>
  </sheetData>
  <mergeCells count="4">
    <mergeCell ref="C3:F3"/>
    <mergeCell ref="G3:J3"/>
    <mergeCell ref="K3:M3"/>
    <mergeCell ref="N3:O3"/>
  </mergeCells>
  <conditionalFormatting sqref="N6:N27">
    <cfRule type="iconSet" priority="11">
      <iconSet showValue="0" reverse="1">
        <cfvo type="percent" val="0"/>
        <cfvo type="num" val="-0.02"/>
        <cfvo type="num" val="0.03"/>
      </iconSet>
    </cfRule>
  </conditionalFormatting>
  <conditionalFormatting sqref="O6:O27">
    <cfRule type="iconSet" priority="1">
      <iconSet showValue="0" reverse="1">
        <cfvo type="percent" val="0"/>
        <cfvo type="num" val="-0.02"/>
        <cfvo type="num" val="0.03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G27" sqref="G27"/>
    </sheetView>
  </sheetViews>
  <sheetFormatPr defaultRowHeight="15" x14ac:dyDescent="0.25"/>
  <cols>
    <col min="1" max="1" width="35.7109375" bestFit="1" customWidth="1"/>
    <col min="3" max="4" width="15.28515625" bestFit="1" customWidth="1"/>
    <col min="7" max="8" width="15.28515625" bestFit="1" customWidth="1"/>
    <col min="14" max="14" width="11.42578125" customWidth="1"/>
    <col min="15" max="15" width="11.85546875" customWidth="1"/>
  </cols>
  <sheetData>
    <row r="1" spans="1:15" ht="19.5" x14ac:dyDescent="0.3">
      <c r="A1" s="16" t="s">
        <v>35</v>
      </c>
    </row>
    <row r="3" spans="1:15" ht="22.5" customHeight="1" x14ac:dyDescent="0.25">
      <c r="A3" s="1"/>
      <c r="B3" s="79" t="s">
        <v>21</v>
      </c>
      <c r="C3" s="92" t="s">
        <v>22</v>
      </c>
      <c r="D3" s="93"/>
      <c r="E3" s="93"/>
      <c r="F3" s="93"/>
      <c r="G3" s="92" t="s">
        <v>23</v>
      </c>
      <c r="H3" s="93"/>
      <c r="I3" s="93"/>
      <c r="J3" s="93"/>
      <c r="K3" s="94" t="s">
        <v>24</v>
      </c>
      <c r="L3" s="95"/>
      <c r="M3" s="96"/>
      <c r="N3" s="97" t="s">
        <v>25</v>
      </c>
      <c r="O3" s="98"/>
    </row>
    <row r="4" spans="1:15" ht="33.75" x14ac:dyDescent="0.25">
      <c r="A4" s="3"/>
      <c r="B4" s="4" t="s">
        <v>53</v>
      </c>
      <c r="C4" s="5" t="str">
        <f>Bornholm!C4</f>
        <v>Maj18-Jul18</v>
      </c>
      <c r="D4" s="5" t="str">
        <f>Bornholm!D4</f>
        <v>Maj19-Jul19</v>
      </c>
      <c r="E4" s="5" t="s">
        <v>26</v>
      </c>
      <c r="F4" s="6" t="s">
        <v>26</v>
      </c>
      <c r="G4" s="5" t="str">
        <f>C4</f>
        <v>Maj18-Jul18</v>
      </c>
      <c r="H4" s="5" t="str">
        <f>D4</f>
        <v>Maj19-Jul19</v>
      </c>
      <c r="I4" s="5" t="s">
        <v>26</v>
      </c>
      <c r="J4" s="6" t="s">
        <v>26</v>
      </c>
      <c r="K4" s="5" t="str">
        <f>C4</f>
        <v>Maj18-Jul18</v>
      </c>
      <c r="L4" s="5" t="str">
        <f>D4</f>
        <v>Maj19-Jul19</v>
      </c>
      <c r="M4" s="6" t="s">
        <v>27</v>
      </c>
      <c r="N4" s="7" t="str">
        <f>Bornholm!N4</f>
        <v>Fra Maj18-Jul18
til Maj19-Jul19</v>
      </c>
      <c r="O4" s="7" t="str">
        <f>Bornholm!O4</f>
        <v>Fra Apr18-Jun18
til Apr19-Jun19</v>
      </c>
    </row>
    <row r="5" spans="1:15" x14ac:dyDescent="0.25">
      <c r="A5" s="8" t="s">
        <v>28</v>
      </c>
      <c r="B5" s="9" t="s">
        <v>29</v>
      </c>
      <c r="C5" s="10" t="s">
        <v>30</v>
      </c>
      <c r="D5" s="11" t="s">
        <v>30</v>
      </c>
      <c r="E5" s="11" t="s">
        <v>29</v>
      </c>
      <c r="F5" s="20" t="s">
        <v>31</v>
      </c>
      <c r="G5" s="10" t="s">
        <v>30</v>
      </c>
      <c r="H5" s="11" t="s">
        <v>30</v>
      </c>
      <c r="I5" s="38" t="s">
        <v>29</v>
      </c>
      <c r="J5" s="11" t="s">
        <v>32</v>
      </c>
      <c r="K5" s="12"/>
      <c r="L5" s="13"/>
      <c r="M5" s="14"/>
      <c r="N5" s="7"/>
      <c r="O5" s="7"/>
    </row>
    <row r="6" spans="1:15" x14ac:dyDescent="0.25">
      <c r="A6" s="49" t="s">
        <v>0</v>
      </c>
      <c r="B6" s="50">
        <v>2986</v>
      </c>
      <c r="C6" s="51">
        <v>1594</v>
      </c>
      <c r="D6" s="50">
        <v>1533</v>
      </c>
      <c r="E6" s="52">
        <f>IFERROR(D6-C6,"-")</f>
        <v>-61</v>
      </c>
      <c r="F6" s="53">
        <f t="shared" ref="F6:F27" si="0">IFERROR(E6/C6,"-")</f>
        <v>-3.8268506900878296E-2</v>
      </c>
      <c r="G6" s="50">
        <v>11694</v>
      </c>
      <c r="H6" s="51">
        <v>11921</v>
      </c>
      <c r="I6" s="52">
        <f t="shared" ref="I6:I27" si="1">H6-G6</f>
        <v>227</v>
      </c>
      <c r="J6" s="53">
        <f t="shared" ref="J6:J27" si="2">IFERROR(I6/G6,"-")</f>
        <v>1.9411664101248505E-2</v>
      </c>
      <c r="K6" s="56">
        <f>IFERROR(C6/G6,"-")</f>
        <v>0.13630921840259963</v>
      </c>
      <c r="L6" s="61">
        <f>IFERROR(D6/H6,"-")</f>
        <v>0.1285965942454492</v>
      </c>
      <c r="M6" s="56">
        <f>IFERROR(L6-K6,"-")</f>
        <v>-7.7126241571504328E-3</v>
      </c>
      <c r="N6" s="58">
        <f t="shared" ref="N6:N27" si="3">M6</f>
        <v>-7.7126241571504328E-3</v>
      </c>
      <c r="O6" s="58">
        <v>-6.4156131812874717E-3</v>
      </c>
    </row>
    <row r="7" spans="1:15" x14ac:dyDescent="0.25">
      <c r="A7" s="49" t="s">
        <v>1</v>
      </c>
      <c r="B7" s="50">
        <v>1651</v>
      </c>
      <c r="C7" s="51">
        <v>441</v>
      </c>
      <c r="D7" s="50">
        <v>357</v>
      </c>
      <c r="E7" s="52">
        <f t="shared" ref="E7:E27" si="4">IFERROR(D7-C7,"-")</f>
        <v>-84</v>
      </c>
      <c r="F7" s="53">
        <f t="shared" si="0"/>
        <v>-0.19047619047619047</v>
      </c>
      <c r="G7" s="50">
        <v>1662</v>
      </c>
      <c r="H7" s="51">
        <v>1570</v>
      </c>
      <c r="I7" s="52">
        <f t="shared" si="1"/>
        <v>-92</v>
      </c>
      <c r="J7" s="53">
        <f t="shared" si="2"/>
        <v>-5.5354993983152828E-2</v>
      </c>
      <c r="K7" s="56">
        <f t="shared" ref="K7:K27" si="5">IFERROR(C7/G7,"-")</f>
        <v>0.26534296028880866</v>
      </c>
      <c r="L7" s="61">
        <f t="shared" ref="L7:L27" si="6">IFERROR(D7/H7,"-")</f>
        <v>0.22738853503184714</v>
      </c>
      <c r="M7" s="56">
        <f t="shared" ref="M7:M27" si="7">IFERROR(L7-K7,"-")</f>
        <v>-3.7954425256961521E-2</v>
      </c>
      <c r="N7" s="59">
        <f t="shared" si="3"/>
        <v>-3.7954425256961521E-2</v>
      </c>
      <c r="O7" s="59">
        <v>-3.0238776814122986E-2</v>
      </c>
    </row>
    <row r="8" spans="1:15" x14ac:dyDescent="0.25">
      <c r="A8" s="49" t="s">
        <v>2</v>
      </c>
      <c r="B8" s="50">
        <v>106</v>
      </c>
      <c r="C8" s="51">
        <v>21</v>
      </c>
      <c r="D8" s="50">
        <v>17</v>
      </c>
      <c r="E8" s="52">
        <f t="shared" si="4"/>
        <v>-4</v>
      </c>
      <c r="F8" s="53">
        <f t="shared" si="0"/>
        <v>-0.19047619047619047</v>
      </c>
      <c r="G8" s="50">
        <v>1655</v>
      </c>
      <c r="H8" s="51">
        <v>1631</v>
      </c>
      <c r="I8" s="52">
        <f t="shared" si="1"/>
        <v>-24</v>
      </c>
      <c r="J8" s="53">
        <f t="shared" si="2"/>
        <v>-1.4501510574018127E-2</v>
      </c>
      <c r="K8" s="56">
        <f t="shared" si="5"/>
        <v>1.2688821752265862E-2</v>
      </c>
      <c r="L8" s="61">
        <f t="shared" si="6"/>
        <v>1.0423053341508276E-2</v>
      </c>
      <c r="M8" s="56">
        <f t="shared" si="7"/>
        <v>-2.2657684107575855E-3</v>
      </c>
      <c r="N8" s="59">
        <f t="shared" si="3"/>
        <v>-2.2657684107575855E-3</v>
      </c>
      <c r="O8" s="59">
        <v>-3.2743976139380706E-3</v>
      </c>
    </row>
    <row r="9" spans="1:15" x14ac:dyDescent="0.25">
      <c r="A9" s="49" t="s">
        <v>3</v>
      </c>
      <c r="B9" s="50">
        <v>2637</v>
      </c>
      <c r="C9" s="51">
        <v>468</v>
      </c>
      <c r="D9" s="50">
        <v>358</v>
      </c>
      <c r="E9" s="52">
        <f t="shared" si="4"/>
        <v>-110</v>
      </c>
      <c r="F9" s="53">
        <f t="shared" si="0"/>
        <v>-0.23504273504273504</v>
      </c>
      <c r="G9" s="50">
        <v>5042</v>
      </c>
      <c r="H9" s="51">
        <v>4669</v>
      </c>
      <c r="I9" s="52">
        <f t="shared" si="1"/>
        <v>-373</v>
      </c>
      <c r="J9" s="53">
        <f t="shared" si="2"/>
        <v>-7.3978579928599755E-2</v>
      </c>
      <c r="K9" s="56">
        <f t="shared" si="5"/>
        <v>9.2820309401031337E-2</v>
      </c>
      <c r="L9" s="61">
        <f t="shared" si="6"/>
        <v>7.6675947740415501E-2</v>
      </c>
      <c r="M9" s="56">
        <f t="shared" si="7"/>
        <v>-1.6144361660615836E-2</v>
      </c>
      <c r="N9" s="59">
        <f t="shared" si="3"/>
        <v>-1.6144361660615836E-2</v>
      </c>
      <c r="O9" s="59">
        <v>-2.0881945862546242E-2</v>
      </c>
    </row>
    <row r="10" spans="1:15" x14ac:dyDescent="0.25">
      <c r="A10" s="49" t="s">
        <v>4</v>
      </c>
      <c r="B10" s="50">
        <v>300</v>
      </c>
      <c r="C10" s="51">
        <v>65</v>
      </c>
      <c r="D10" s="50">
        <v>98</v>
      </c>
      <c r="E10" s="52">
        <f t="shared" si="4"/>
        <v>33</v>
      </c>
      <c r="F10" s="53">
        <f t="shared" si="0"/>
        <v>0.50769230769230766</v>
      </c>
      <c r="G10" s="50">
        <v>1077</v>
      </c>
      <c r="H10" s="51">
        <v>1058</v>
      </c>
      <c r="I10" s="52">
        <f t="shared" si="1"/>
        <v>-19</v>
      </c>
      <c r="J10" s="53">
        <f t="shared" si="2"/>
        <v>-1.7641597028783658E-2</v>
      </c>
      <c r="K10" s="56">
        <f t="shared" si="5"/>
        <v>6.0352831940575676E-2</v>
      </c>
      <c r="L10" s="61">
        <f t="shared" si="6"/>
        <v>9.2627599243856329E-2</v>
      </c>
      <c r="M10" s="56">
        <f t="shared" si="7"/>
        <v>3.2274767303280653E-2</v>
      </c>
      <c r="N10" s="59">
        <f t="shared" si="3"/>
        <v>3.2274767303280653E-2</v>
      </c>
      <c r="O10" s="59">
        <v>1.3501354728279673E-2</v>
      </c>
    </row>
    <row r="11" spans="1:15" x14ac:dyDescent="0.25">
      <c r="A11" s="49" t="s">
        <v>5</v>
      </c>
      <c r="B11" s="50">
        <v>1037</v>
      </c>
      <c r="C11" s="51">
        <v>368</v>
      </c>
      <c r="D11" s="50">
        <v>282</v>
      </c>
      <c r="E11" s="52">
        <f t="shared" si="4"/>
        <v>-86</v>
      </c>
      <c r="F11" s="53">
        <f t="shared" si="0"/>
        <v>-0.23369565217391305</v>
      </c>
      <c r="G11" s="50">
        <v>1690</v>
      </c>
      <c r="H11" s="51">
        <v>1738</v>
      </c>
      <c r="I11" s="52">
        <f t="shared" si="1"/>
        <v>48</v>
      </c>
      <c r="J11" s="53">
        <f t="shared" si="2"/>
        <v>2.8402366863905324E-2</v>
      </c>
      <c r="K11" s="56">
        <f t="shared" si="5"/>
        <v>0.21775147928994082</v>
      </c>
      <c r="L11" s="61">
        <f t="shared" si="6"/>
        <v>0.16225546605293439</v>
      </c>
      <c r="M11" s="56">
        <f t="shared" si="7"/>
        <v>-5.5496013237006425E-2</v>
      </c>
      <c r="N11" s="59">
        <f t="shared" si="3"/>
        <v>-5.5496013237006425E-2</v>
      </c>
      <c r="O11" s="59">
        <v>-6.539777891231921E-2</v>
      </c>
    </row>
    <row r="12" spans="1:15" x14ac:dyDescent="0.25">
      <c r="A12" s="49" t="s">
        <v>6</v>
      </c>
      <c r="B12" s="50">
        <v>1108</v>
      </c>
      <c r="C12" s="51">
        <v>291</v>
      </c>
      <c r="D12" s="50">
        <v>317</v>
      </c>
      <c r="E12" s="52">
        <f t="shared" si="4"/>
        <v>26</v>
      </c>
      <c r="F12" s="53">
        <f t="shared" si="0"/>
        <v>8.9347079037800689E-2</v>
      </c>
      <c r="G12" s="50">
        <v>719</v>
      </c>
      <c r="H12" s="51">
        <v>631</v>
      </c>
      <c r="I12" s="52">
        <f t="shared" si="1"/>
        <v>-88</v>
      </c>
      <c r="J12" s="53">
        <f t="shared" si="2"/>
        <v>-0.12239221140472879</v>
      </c>
      <c r="K12" s="56">
        <f t="shared" si="5"/>
        <v>0.4047287899860918</v>
      </c>
      <c r="L12" s="61">
        <f t="shared" si="6"/>
        <v>0.50237717908082413</v>
      </c>
      <c r="M12" s="56">
        <f t="shared" si="7"/>
        <v>9.7648389094732335E-2</v>
      </c>
      <c r="N12" s="59">
        <f t="shared" si="3"/>
        <v>9.7648389094732335E-2</v>
      </c>
      <c r="O12" s="59">
        <v>0.1385034857626537</v>
      </c>
    </row>
    <row r="13" spans="1:15" x14ac:dyDescent="0.25">
      <c r="A13" s="49" t="s">
        <v>7</v>
      </c>
      <c r="B13" s="50">
        <v>1271</v>
      </c>
      <c r="C13" s="51">
        <v>385</v>
      </c>
      <c r="D13" s="50">
        <v>272</v>
      </c>
      <c r="E13" s="52">
        <f t="shared" si="4"/>
        <v>-113</v>
      </c>
      <c r="F13" s="53">
        <f t="shared" si="0"/>
        <v>-0.29350649350649349</v>
      </c>
      <c r="G13" s="50">
        <v>5901</v>
      </c>
      <c r="H13" s="51">
        <v>5513</v>
      </c>
      <c r="I13" s="52">
        <f t="shared" si="1"/>
        <v>-388</v>
      </c>
      <c r="J13" s="53">
        <f t="shared" si="2"/>
        <v>-6.5751567530926966E-2</v>
      </c>
      <c r="K13" s="56">
        <f t="shared" si="5"/>
        <v>6.5243179122182679E-2</v>
      </c>
      <c r="L13" s="61">
        <f t="shared" si="6"/>
        <v>4.9337928532559402E-2</v>
      </c>
      <c r="M13" s="56">
        <f t="shared" si="7"/>
        <v>-1.5905250589623277E-2</v>
      </c>
      <c r="N13" s="59">
        <f t="shared" si="3"/>
        <v>-1.5905250589623277E-2</v>
      </c>
      <c r="O13" s="59">
        <v>-9.0633028760635087E-3</v>
      </c>
    </row>
    <row r="14" spans="1:15" x14ac:dyDescent="0.25">
      <c r="A14" s="49" t="s">
        <v>8</v>
      </c>
      <c r="B14" s="50">
        <v>403</v>
      </c>
      <c r="C14" s="51">
        <v>44</v>
      </c>
      <c r="D14" s="50">
        <v>26</v>
      </c>
      <c r="E14" s="52">
        <f t="shared" si="4"/>
        <v>-18</v>
      </c>
      <c r="F14" s="53">
        <f t="shared" si="0"/>
        <v>-0.40909090909090912</v>
      </c>
      <c r="G14" s="50">
        <v>673</v>
      </c>
      <c r="H14" s="51">
        <v>629</v>
      </c>
      <c r="I14" s="52">
        <f t="shared" si="1"/>
        <v>-44</v>
      </c>
      <c r="J14" s="53">
        <f t="shared" si="2"/>
        <v>-6.5378900445765234E-2</v>
      </c>
      <c r="K14" s="56">
        <f t="shared" si="5"/>
        <v>6.5378900445765234E-2</v>
      </c>
      <c r="L14" s="61">
        <f t="shared" si="6"/>
        <v>4.133545310015898E-2</v>
      </c>
      <c r="M14" s="56">
        <f t="shared" si="7"/>
        <v>-2.4043447345606254E-2</v>
      </c>
      <c r="N14" s="59">
        <f t="shared" si="3"/>
        <v>-2.4043447345606254E-2</v>
      </c>
      <c r="O14" s="59">
        <v>-3.0092820139401455E-2</v>
      </c>
    </row>
    <row r="15" spans="1:15" x14ac:dyDescent="0.25">
      <c r="A15" s="49" t="s">
        <v>9</v>
      </c>
      <c r="B15" s="50">
        <v>655</v>
      </c>
      <c r="C15" s="51">
        <v>278</v>
      </c>
      <c r="D15" s="50">
        <v>282</v>
      </c>
      <c r="E15" s="52">
        <f t="shared" si="4"/>
        <v>4</v>
      </c>
      <c r="F15" s="53">
        <f t="shared" si="0"/>
        <v>1.4388489208633094E-2</v>
      </c>
      <c r="G15" s="50">
        <v>2519</v>
      </c>
      <c r="H15" s="51">
        <v>2672</v>
      </c>
      <c r="I15" s="52">
        <f t="shared" si="1"/>
        <v>153</v>
      </c>
      <c r="J15" s="53">
        <f t="shared" si="2"/>
        <v>6.0738388249305282E-2</v>
      </c>
      <c r="K15" s="56">
        <f t="shared" si="5"/>
        <v>0.11036125446605796</v>
      </c>
      <c r="L15" s="61">
        <f t="shared" si="6"/>
        <v>0.10553892215568862</v>
      </c>
      <c r="M15" s="56">
        <f t="shared" si="7"/>
        <v>-4.82233231036934E-3</v>
      </c>
      <c r="N15" s="59">
        <f t="shared" si="3"/>
        <v>-4.82233231036934E-3</v>
      </c>
      <c r="O15" s="59">
        <v>-4.1565192040693699E-3</v>
      </c>
    </row>
    <row r="16" spans="1:15" x14ac:dyDescent="0.25">
      <c r="A16" s="49" t="s">
        <v>10</v>
      </c>
      <c r="B16" s="50">
        <v>90</v>
      </c>
      <c r="C16" s="51">
        <v>50</v>
      </c>
      <c r="D16" s="50">
        <v>61</v>
      </c>
      <c r="E16" s="52">
        <f t="shared" si="4"/>
        <v>11</v>
      </c>
      <c r="F16" s="53">
        <f t="shared" si="0"/>
        <v>0.22</v>
      </c>
      <c r="G16" s="50">
        <v>3492</v>
      </c>
      <c r="H16" s="51">
        <v>3407</v>
      </c>
      <c r="I16" s="52">
        <f t="shared" si="1"/>
        <v>-85</v>
      </c>
      <c r="J16" s="53">
        <f t="shared" si="2"/>
        <v>-2.434135166093929E-2</v>
      </c>
      <c r="K16" s="56">
        <f t="shared" si="5"/>
        <v>1.4318442153493699E-2</v>
      </c>
      <c r="L16" s="61">
        <f t="shared" si="6"/>
        <v>1.7904314646316408E-2</v>
      </c>
      <c r="M16" s="56">
        <f t="shared" si="7"/>
        <v>3.5858724928227084E-3</v>
      </c>
      <c r="N16" s="59">
        <f t="shared" si="3"/>
        <v>3.5858724928227084E-3</v>
      </c>
      <c r="O16" s="59">
        <v>3.2362426466766708E-3</v>
      </c>
    </row>
    <row r="17" spans="1:15" x14ac:dyDescent="0.25">
      <c r="A17" s="49" t="s">
        <v>11</v>
      </c>
      <c r="B17" s="50">
        <v>154</v>
      </c>
      <c r="C17" s="51">
        <v>13</v>
      </c>
      <c r="D17" s="50">
        <v>13</v>
      </c>
      <c r="E17" s="52">
        <f t="shared" si="4"/>
        <v>0</v>
      </c>
      <c r="F17" s="53">
        <f t="shared" si="0"/>
        <v>0</v>
      </c>
      <c r="G17" s="50">
        <v>266</v>
      </c>
      <c r="H17" s="51">
        <v>254</v>
      </c>
      <c r="I17" s="52">
        <f t="shared" si="1"/>
        <v>-12</v>
      </c>
      <c r="J17" s="53">
        <f t="shared" si="2"/>
        <v>-4.5112781954887216E-2</v>
      </c>
      <c r="K17" s="56">
        <f t="shared" si="5"/>
        <v>4.8872180451127817E-2</v>
      </c>
      <c r="L17" s="61">
        <f t="shared" si="6"/>
        <v>5.1181102362204724E-2</v>
      </c>
      <c r="M17" s="56">
        <f t="shared" si="7"/>
        <v>2.3089219110769069E-3</v>
      </c>
      <c r="N17" s="59">
        <f t="shared" si="3"/>
        <v>2.3089219110769069E-3</v>
      </c>
      <c r="O17" s="59">
        <v>3.501818768250417E-2</v>
      </c>
    </row>
    <row r="18" spans="1:15" x14ac:dyDescent="0.25">
      <c r="A18" s="49" t="s">
        <v>12</v>
      </c>
      <c r="B18" s="50">
        <v>1097</v>
      </c>
      <c r="C18" s="51">
        <v>874</v>
      </c>
      <c r="D18" s="50">
        <v>887</v>
      </c>
      <c r="E18" s="52">
        <f t="shared" si="4"/>
        <v>13</v>
      </c>
      <c r="F18" s="53">
        <f t="shared" si="0"/>
        <v>1.4874141876430207E-2</v>
      </c>
      <c r="G18" s="50">
        <v>4463</v>
      </c>
      <c r="H18" s="51">
        <v>4113</v>
      </c>
      <c r="I18" s="52">
        <f t="shared" si="1"/>
        <v>-350</v>
      </c>
      <c r="J18" s="53">
        <f t="shared" si="2"/>
        <v>-7.8422585704682954E-2</v>
      </c>
      <c r="K18" s="56">
        <f t="shared" si="5"/>
        <v>0.19583239973112257</v>
      </c>
      <c r="L18" s="61">
        <f t="shared" si="6"/>
        <v>0.21565767079990275</v>
      </c>
      <c r="M18" s="56">
        <f t="shared" si="7"/>
        <v>1.9825271068780181E-2</v>
      </c>
      <c r="N18" s="59">
        <f t="shared" si="3"/>
        <v>1.9825271068780181E-2</v>
      </c>
      <c r="O18" s="59">
        <v>9.6244705885709103E-3</v>
      </c>
    </row>
    <row r="19" spans="1:15" x14ac:dyDescent="0.25">
      <c r="A19" s="49" t="s">
        <v>13</v>
      </c>
      <c r="B19" s="50">
        <v>1280</v>
      </c>
      <c r="C19" s="51">
        <v>303</v>
      </c>
      <c r="D19" s="50">
        <v>321</v>
      </c>
      <c r="E19" s="52">
        <f t="shared" si="4"/>
        <v>18</v>
      </c>
      <c r="F19" s="53">
        <f t="shared" si="0"/>
        <v>5.9405940594059403E-2</v>
      </c>
      <c r="G19" s="50">
        <v>4144</v>
      </c>
      <c r="H19" s="51">
        <v>3742</v>
      </c>
      <c r="I19" s="52">
        <f t="shared" si="1"/>
        <v>-402</v>
      </c>
      <c r="J19" s="53">
        <f t="shared" si="2"/>
        <v>-9.7007722007722008E-2</v>
      </c>
      <c r="K19" s="56">
        <f t="shared" si="5"/>
        <v>7.3117760617760624E-2</v>
      </c>
      <c r="L19" s="61">
        <f t="shared" si="6"/>
        <v>8.5783003741314812E-2</v>
      </c>
      <c r="M19" s="56">
        <f t="shared" si="7"/>
        <v>1.2665243123554187E-2</v>
      </c>
      <c r="N19" s="59">
        <f t="shared" si="3"/>
        <v>1.2665243123554187E-2</v>
      </c>
      <c r="O19" s="59">
        <v>1.6326579704648653E-2</v>
      </c>
    </row>
    <row r="20" spans="1:15" x14ac:dyDescent="0.25">
      <c r="A20" s="49" t="s">
        <v>14</v>
      </c>
      <c r="B20" s="50">
        <v>2796</v>
      </c>
      <c r="C20" s="51">
        <v>648</v>
      </c>
      <c r="D20" s="50">
        <v>1253</v>
      </c>
      <c r="E20" s="52">
        <f t="shared" si="4"/>
        <v>605</v>
      </c>
      <c r="F20" s="53">
        <f t="shared" si="0"/>
        <v>0.93364197530864201</v>
      </c>
      <c r="G20" s="50">
        <v>8263</v>
      </c>
      <c r="H20" s="51">
        <v>8176</v>
      </c>
      <c r="I20" s="52">
        <f t="shared" si="1"/>
        <v>-87</v>
      </c>
      <c r="J20" s="53">
        <f t="shared" si="2"/>
        <v>-1.0528863608858768E-2</v>
      </c>
      <c r="K20" s="56">
        <f t="shared" si="5"/>
        <v>7.8421880672879099E-2</v>
      </c>
      <c r="L20" s="61">
        <f t="shared" si="6"/>
        <v>0.15325342465753425</v>
      </c>
      <c r="M20" s="56">
        <f t="shared" si="7"/>
        <v>7.4831543984655149E-2</v>
      </c>
      <c r="N20" s="59">
        <f t="shared" si="3"/>
        <v>7.4831543984655149E-2</v>
      </c>
      <c r="O20" s="59">
        <v>5.612459581819039E-2</v>
      </c>
    </row>
    <row r="21" spans="1:15" x14ac:dyDescent="0.25">
      <c r="A21" s="49" t="s">
        <v>15</v>
      </c>
      <c r="B21" s="50">
        <v>2735</v>
      </c>
      <c r="C21" s="51">
        <v>1317</v>
      </c>
      <c r="D21" s="50">
        <v>1256</v>
      </c>
      <c r="E21" s="52">
        <f t="shared" si="4"/>
        <v>-61</v>
      </c>
      <c r="F21" s="53">
        <f t="shared" si="0"/>
        <v>-4.6317388003037203E-2</v>
      </c>
      <c r="G21" s="50">
        <v>2970</v>
      </c>
      <c r="H21" s="51">
        <v>2791</v>
      </c>
      <c r="I21" s="52">
        <f t="shared" si="1"/>
        <v>-179</v>
      </c>
      <c r="J21" s="53">
        <f t="shared" si="2"/>
        <v>-6.0269360269360271E-2</v>
      </c>
      <c r="K21" s="56">
        <f t="shared" si="5"/>
        <v>0.44343434343434346</v>
      </c>
      <c r="L21" s="61">
        <f t="shared" si="6"/>
        <v>0.45001791472590469</v>
      </c>
      <c r="M21" s="56">
        <f t="shared" si="7"/>
        <v>6.5835712915612299E-3</v>
      </c>
      <c r="N21" s="59">
        <f t="shared" si="3"/>
        <v>6.5835712915612299E-3</v>
      </c>
      <c r="O21" s="59">
        <v>3.6078522791803125E-3</v>
      </c>
    </row>
    <row r="22" spans="1:15" x14ac:dyDescent="0.25">
      <c r="A22" s="49" t="s">
        <v>16</v>
      </c>
      <c r="B22" s="50" t="s">
        <v>52</v>
      </c>
      <c r="C22" s="51">
        <v>5</v>
      </c>
      <c r="D22" s="50">
        <v>4</v>
      </c>
      <c r="E22" s="52">
        <f t="shared" si="4"/>
        <v>-1</v>
      </c>
      <c r="F22" s="53">
        <f t="shared" si="0"/>
        <v>-0.2</v>
      </c>
      <c r="G22" s="50">
        <v>388</v>
      </c>
      <c r="H22" s="51">
        <v>332</v>
      </c>
      <c r="I22" s="52">
        <f t="shared" si="1"/>
        <v>-56</v>
      </c>
      <c r="J22" s="53">
        <f t="shared" si="2"/>
        <v>-0.14432989690721648</v>
      </c>
      <c r="K22" s="56">
        <f t="shared" si="5"/>
        <v>1.2886597938144329E-2</v>
      </c>
      <c r="L22" s="61">
        <f t="shared" si="6"/>
        <v>1.2048192771084338E-2</v>
      </c>
      <c r="M22" s="56">
        <f t="shared" si="7"/>
        <v>-8.3840516705999124E-4</v>
      </c>
      <c r="N22" s="59">
        <f t="shared" si="3"/>
        <v>-8.3840516705999124E-4</v>
      </c>
      <c r="O22" s="59">
        <v>5.9883651193474823E-4</v>
      </c>
    </row>
    <row r="23" spans="1:15" x14ac:dyDescent="0.25">
      <c r="A23" s="49" t="s">
        <v>17</v>
      </c>
      <c r="B23" s="50">
        <v>1720</v>
      </c>
      <c r="C23" s="51">
        <v>511</v>
      </c>
      <c r="D23" s="50">
        <v>376</v>
      </c>
      <c r="E23" s="52">
        <f t="shared" si="4"/>
        <v>-135</v>
      </c>
      <c r="F23" s="53">
        <f t="shared" si="0"/>
        <v>-0.26418786692759294</v>
      </c>
      <c r="G23" s="50">
        <v>4774</v>
      </c>
      <c r="H23" s="51">
        <v>4496</v>
      </c>
      <c r="I23" s="52">
        <f t="shared" si="1"/>
        <v>-278</v>
      </c>
      <c r="J23" s="53">
        <f t="shared" si="2"/>
        <v>-5.8232090490155007E-2</v>
      </c>
      <c r="K23" s="56">
        <f t="shared" si="5"/>
        <v>0.10703812316715543</v>
      </c>
      <c r="L23" s="61">
        <f t="shared" si="6"/>
        <v>8.3629893238434158E-2</v>
      </c>
      <c r="M23" s="56">
        <f t="shared" si="7"/>
        <v>-2.3408229928721269E-2</v>
      </c>
      <c r="N23" s="59">
        <f t="shared" si="3"/>
        <v>-2.3408229928721269E-2</v>
      </c>
      <c r="O23" s="59">
        <v>4.8881336163772549E-2</v>
      </c>
    </row>
    <row r="24" spans="1:15" x14ac:dyDescent="0.25">
      <c r="A24" s="49" t="s">
        <v>18</v>
      </c>
      <c r="B24" s="50">
        <v>18</v>
      </c>
      <c r="C24" s="51" t="s">
        <v>52</v>
      </c>
      <c r="D24" s="50" t="s">
        <v>52</v>
      </c>
      <c r="E24" s="52" t="str">
        <f t="shared" si="4"/>
        <v>-</v>
      </c>
      <c r="F24" s="53" t="str">
        <f t="shared" si="0"/>
        <v>-</v>
      </c>
      <c r="G24" s="50">
        <v>59</v>
      </c>
      <c r="H24" s="51">
        <v>65</v>
      </c>
      <c r="I24" s="52">
        <f t="shared" si="1"/>
        <v>6</v>
      </c>
      <c r="J24" s="53">
        <f t="shared" si="2"/>
        <v>0.10169491525423729</v>
      </c>
      <c r="K24" s="56" t="str">
        <f t="shared" si="5"/>
        <v>-</v>
      </c>
      <c r="L24" s="61" t="str">
        <f t="shared" si="6"/>
        <v>-</v>
      </c>
      <c r="M24" s="56" t="str">
        <f t="shared" si="7"/>
        <v>-</v>
      </c>
      <c r="N24" s="59" t="str">
        <f t="shared" si="3"/>
        <v>-</v>
      </c>
      <c r="O24" s="59" t="s">
        <v>52</v>
      </c>
    </row>
    <row r="25" spans="1:15" x14ac:dyDescent="0.25">
      <c r="A25" s="49" t="s">
        <v>19</v>
      </c>
      <c r="B25" s="50">
        <v>512</v>
      </c>
      <c r="C25" s="51">
        <v>387</v>
      </c>
      <c r="D25" s="50">
        <v>423</v>
      </c>
      <c r="E25" s="52">
        <f t="shared" si="4"/>
        <v>36</v>
      </c>
      <c r="F25" s="53">
        <f t="shared" si="0"/>
        <v>9.3023255813953487E-2</v>
      </c>
      <c r="G25" s="50">
        <v>2258</v>
      </c>
      <c r="H25" s="51">
        <v>2277</v>
      </c>
      <c r="I25" s="52">
        <f t="shared" si="1"/>
        <v>19</v>
      </c>
      <c r="J25" s="53">
        <f t="shared" si="2"/>
        <v>8.4145261293179802E-3</v>
      </c>
      <c r="K25" s="56">
        <f t="shared" si="5"/>
        <v>0.17139061116031887</v>
      </c>
      <c r="L25" s="61">
        <f t="shared" si="6"/>
        <v>0.1857707509881423</v>
      </c>
      <c r="M25" s="56">
        <f t="shared" si="7"/>
        <v>1.4380139827823435E-2</v>
      </c>
      <c r="N25" s="59">
        <f t="shared" si="3"/>
        <v>1.4380139827823435E-2</v>
      </c>
      <c r="O25" s="59">
        <v>-5.7476467293932909E-3</v>
      </c>
    </row>
    <row r="26" spans="1:15" x14ac:dyDescent="0.25">
      <c r="A26" s="49" t="s">
        <v>20</v>
      </c>
      <c r="B26" s="50">
        <v>540</v>
      </c>
      <c r="C26" s="51">
        <v>226</v>
      </c>
      <c r="D26" s="50">
        <v>188</v>
      </c>
      <c r="E26" s="52">
        <f t="shared" si="4"/>
        <v>-38</v>
      </c>
      <c r="F26" s="53">
        <f t="shared" si="0"/>
        <v>-0.16814159292035399</v>
      </c>
      <c r="G26" s="50">
        <v>611</v>
      </c>
      <c r="H26" s="51">
        <v>566</v>
      </c>
      <c r="I26" s="52">
        <f t="shared" si="1"/>
        <v>-45</v>
      </c>
      <c r="J26" s="53">
        <f t="shared" si="2"/>
        <v>-7.3649754500818329E-2</v>
      </c>
      <c r="K26" s="56">
        <f t="shared" si="5"/>
        <v>0.36988543371522092</v>
      </c>
      <c r="L26" s="61">
        <f t="shared" si="6"/>
        <v>0.33215547703180209</v>
      </c>
      <c r="M26" s="56">
        <f t="shared" si="7"/>
        <v>-3.772995668341883E-2</v>
      </c>
      <c r="N26" s="60">
        <f t="shared" si="3"/>
        <v>-3.772995668341883E-2</v>
      </c>
      <c r="O26" s="60">
        <v>-2.1804168002192981E-2</v>
      </c>
    </row>
    <row r="27" spans="1:15" x14ac:dyDescent="0.25">
      <c r="A27" s="63" t="s">
        <v>34</v>
      </c>
      <c r="B27" s="64">
        <v>23096</v>
      </c>
      <c r="C27" s="65">
        <v>8287</v>
      </c>
      <c r="D27" s="64">
        <v>8349</v>
      </c>
      <c r="E27" s="66">
        <f t="shared" si="4"/>
        <v>62</v>
      </c>
      <c r="F27" s="67">
        <f t="shared" si="0"/>
        <v>7.4815976831181371E-3</v>
      </c>
      <c r="G27" s="64">
        <v>25342</v>
      </c>
      <c r="H27" s="65">
        <v>23827</v>
      </c>
      <c r="I27" s="66">
        <f t="shared" si="1"/>
        <v>-1515</v>
      </c>
      <c r="J27" s="67">
        <f t="shared" si="2"/>
        <v>-5.9782179780601373E-2</v>
      </c>
      <c r="K27" s="70">
        <f t="shared" si="5"/>
        <v>0.32700655039065585</v>
      </c>
      <c r="L27" s="73">
        <f t="shared" si="6"/>
        <v>0.35040080580853655</v>
      </c>
      <c r="M27" s="70">
        <f t="shared" si="7"/>
        <v>2.3394255417880705E-2</v>
      </c>
      <c r="N27" s="72">
        <f t="shared" si="3"/>
        <v>2.3394255417880705E-2</v>
      </c>
      <c r="O27" s="72">
        <v>3.0432356036801056E-2</v>
      </c>
    </row>
    <row r="29" spans="1:15" x14ac:dyDescent="0.25">
      <c r="G29" t="s">
        <v>43</v>
      </c>
    </row>
    <row r="30" spans="1:15" x14ac:dyDescent="0.25">
      <c r="B30" s="32"/>
      <c r="G30" t="s">
        <v>42</v>
      </c>
    </row>
    <row r="31" spans="1:15" x14ac:dyDescent="0.25">
      <c r="B31" s="33"/>
    </row>
  </sheetData>
  <mergeCells count="4">
    <mergeCell ref="C3:F3"/>
    <mergeCell ref="G3:J3"/>
    <mergeCell ref="K3:M3"/>
    <mergeCell ref="N3:O3"/>
  </mergeCells>
  <conditionalFormatting sqref="N6:N27">
    <cfRule type="iconSet" priority="13">
      <iconSet showValue="0" reverse="1">
        <cfvo type="percent" val="0"/>
        <cfvo type="num" val="-0.02"/>
        <cfvo type="num" val="0.03"/>
      </iconSet>
    </cfRule>
  </conditionalFormatting>
  <conditionalFormatting sqref="O6:O27">
    <cfRule type="iconSet" priority="1">
      <iconSet showValue="0" reverse="1">
        <cfvo type="percent" val="0"/>
        <cfvo type="num" val="-0.02"/>
        <cfvo type="num" val="0.03"/>
      </iconSet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G27" sqref="G27"/>
    </sheetView>
  </sheetViews>
  <sheetFormatPr defaultRowHeight="15" x14ac:dyDescent="0.25"/>
  <cols>
    <col min="1" max="1" width="35.7109375" bestFit="1" customWidth="1"/>
    <col min="3" max="4" width="15.28515625" bestFit="1" customWidth="1"/>
    <col min="7" max="8" width="15.28515625" bestFit="1" customWidth="1"/>
    <col min="14" max="14" width="11.42578125" customWidth="1"/>
    <col min="15" max="15" width="13.140625" customWidth="1"/>
  </cols>
  <sheetData>
    <row r="1" spans="1:15" ht="19.5" x14ac:dyDescent="0.3">
      <c r="A1" s="22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22.5" customHeight="1" x14ac:dyDescent="0.25">
      <c r="A3" s="1"/>
      <c r="B3" s="79" t="s">
        <v>21</v>
      </c>
      <c r="C3" s="92" t="s">
        <v>22</v>
      </c>
      <c r="D3" s="93"/>
      <c r="E3" s="93"/>
      <c r="F3" s="93"/>
      <c r="G3" s="92" t="s">
        <v>23</v>
      </c>
      <c r="H3" s="93"/>
      <c r="I3" s="93"/>
      <c r="J3" s="93"/>
      <c r="K3" s="94" t="s">
        <v>24</v>
      </c>
      <c r="L3" s="95"/>
      <c r="M3" s="96"/>
      <c r="N3" s="97" t="s">
        <v>25</v>
      </c>
      <c r="O3" s="98"/>
    </row>
    <row r="4" spans="1:15" ht="33.75" x14ac:dyDescent="0.25">
      <c r="A4" s="3"/>
      <c r="B4" s="4" t="s">
        <v>53</v>
      </c>
      <c r="C4" s="5" t="str">
        <f>Bornholm!C4</f>
        <v>Maj18-Jul18</v>
      </c>
      <c r="D4" s="5" t="str">
        <f>Bornholm!D4</f>
        <v>Maj19-Jul19</v>
      </c>
      <c r="E4" s="5" t="s">
        <v>26</v>
      </c>
      <c r="F4" s="6" t="s">
        <v>26</v>
      </c>
      <c r="G4" s="5" t="str">
        <f>C4</f>
        <v>Maj18-Jul18</v>
      </c>
      <c r="H4" s="5" t="str">
        <f>D4</f>
        <v>Maj19-Jul19</v>
      </c>
      <c r="I4" s="5" t="s">
        <v>26</v>
      </c>
      <c r="J4" s="6" t="s">
        <v>26</v>
      </c>
      <c r="K4" s="5" t="str">
        <f>C4</f>
        <v>Maj18-Jul18</v>
      </c>
      <c r="L4" s="5" t="str">
        <f>D4</f>
        <v>Maj19-Jul19</v>
      </c>
      <c r="M4" s="6" t="s">
        <v>27</v>
      </c>
      <c r="N4" s="7" t="str">
        <f>Bornholm!N4</f>
        <v>Fra Maj18-Jul18
til Maj19-Jul19</v>
      </c>
      <c r="O4" s="7" t="str">
        <f>Bornholm!O4</f>
        <v>Fra Apr18-Jun18
til Apr19-Jun19</v>
      </c>
    </row>
    <row r="5" spans="1:15" x14ac:dyDescent="0.25">
      <c r="A5" s="8" t="s">
        <v>28</v>
      </c>
      <c r="B5" s="9" t="s">
        <v>29</v>
      </c>
      <c r="C5" s="10" t="s">
        <v>30</v>
      </c>
      <c r="D5" s="11" t="s">
        <v>30</v>
      </c>
      <c r="E5" s="11" t="s">
        <v>29</v>
      </c>
      <c r="F5" s="20" t="s">
        <v>31</v>
      </c>
      <c r="G5" s="10" t="s">
        <v>30</v>
      </c>
      <c r="H5" s="11" t="s">
        <v>30</v>
      </c>
      <c r="I5" s="38" t="s">
        <v>29</v>
      </c>
      <c r="J5" s="11" t="s">
        <v>32</v>
      </c>
      <c r="K5" s="12"/>
      <c r="L5" s="13"/>
      <c r="M5" s="14"/>
      <c r="N5" s="7"/>
      <c r="O5" s="7"/>
    </row>
    <row r="6" spans="1:15" x14ac:dyDescent="0.25">
      <c r="A6" s="49" t="s">
        <v>0</v>
      </c>
      <c r="B6" s="50">
        <v>255</v>
      </c>
      <c r="C6" s="50">
        <v>165</v>
      </c>
      <c r="D6" s="50">
        <v>159</v>
      </c>
      <c r="E6" s="52">
        <f>IFERROR(D6-C6,"-")</f>
        <v>-6</v>
      </c>
      <c r="F6" s="75">
        <f>IFERROR(E6/C6,"-")</f>
        <v>-3.6363636363636362E-2</v>
      </c>
      <c r="G6" s="50">
        <v>1999</v>
      </c>
      <c r="H6" s="50">
        <v>2092</v>
      </c>
      <c r="I6" s="52">
        <f t="shared" ref="I6:I27" si="0">H6-G6</f>
        <v>93</v>
      </c>
      <c r="J6" s="75">
        <f t="shared" ref="J6:J27" si="1">I6/G6</f>
        <v>4.652326163081541E-2</v>
      </c>
      <c r="K6" s="56">
        <f>IFERROR(C6/G6,"-")</f>
        <v>8.254127063531766E-2</v>
      </c>
      <c r="L6" s="56">
        <f>IFERROR(D6/H6,"-")</f>
        <v>7.6003824091778208E-2</v>
      </c>
      <c r="M6" s="56">
        <f>IFERROR(L6-K6,"-")</f>
        <v>-6.5374465435394519E-3</v>
      </c>
      <c r="N6" s="58">
        <f t="shared" ref="N6:N26" si="2">M6</f>
        <v>-6.5374465435394519E-3</v>
      </c>
      <c r="O6" s="58">
        <v>-2.1944887559089826E-3</v>
      </c>
    </row>
    <row r="7" spans="1:15" x14ac:dyDescent="0.25">
      <c r="A7" s="49" t="s">
        <v>1</v>
      </c>
      <c r="B7" s="50">
        <v>1106</v>
      </c>
      <c r="C7" s="50">
        <v>187</v>
      </c>
      <c r="D7" s="50">
        <v>161</v>
      </c>
      <c r="E7" s="52">
        <f t="shared" ref="E7:E27" si="3">IFERROR(D7-C7,"-")</f>
        <v>-26</v>
      </c>
      <c r="F7" s="75">
        <f t="shared" ref="F7:F27" si="4">IFERROR(E7/C7,"-")</f>
        <v>-0.13903743315508021</v>
      </c>
      <c r="G7" s="50">
        <v>1049</v>
      </c>
      <c r="H7" s="50">
        <v>899</v>
      </c>
      <c r="I7" s="52">
        <f t="shared" si="0"/>
        <v>-150</v>
      </c>
      <c r="J7" s="75">
        <f t="shared" si="1"/>
        <v>-0.14299332697807435</v>
      </c>
      <c r="K7" s="56">
        <f t="shared" ref="K7:K27" si="5">IFERROR(C7/G7,"-")</f>
        <v>0.1782650142993327</v>
      </c>
      <c r="L7" s="56">
        <f t="shared" ref="L7:L27" si="6">IFERROR(D7/H7,"-")</f>
        <v>0.17908787541713014</v>
      </c>
      <c r="M7" s="56">
        <f t="shared" ref="M7:M27" si="7">IFERROR(L7-K7,"-")</f>
        <v>8.2286111779744653E-4</v>
      </c>
      <c r="N7" s="59">
        <f t="shared" si="2"/>
        <v>8.2286111779744653E-4</v>
      </c>
      <c r="O7" s="59">
        <v>-8.1911826304109092E-3</v>
      </c>
    </row>
    <row r="8" spans="1:15" x14ac:dyDescent="0.25">
      <c r="A8" s="49" t="s">
        <v>2</v>
      </c>
      <c r="B8" s="50">
        <v>35</v>
      </c>
      <c r="C8" s="50">
        <v>4</v>
      </c>
      <c r="D8" s="50" t="s">
        <v>52</v>
      </c>
      <c r="E8" s="52" t="str">
        <f t="shared" si="3"/>
        <v>-</v>
      </c>
      <c r="F8" s="75" t="str">
        <f t="shared" si="4"/>
        <v>-</v>
      </c>
      <c r="G8" s="50">
        <v>337</v>
      </c>
      <c r="H8" s="50">
        <v>319</v>
      </c>
      <c r="I8" s="52">
        <f t="shared" si="0"/>
        <v>-18</v>
      </c>
      <c r="J8" s="75">
        <f t="shared" si="1"/>
        <v>-5.3412462908011868E-2</v>
      </c>
      <c r="K8" s="56">
        <f t="shared" si="5"/>
        <v>1.1869436201780416E-2</v>
      </c>
      <c r="L8" s="56" t="str">
        <f t="shared" si="6"/>
        <v>-</v>
      </c>
      <c r="M8" s="56" t="str">
        <f t="shared" si="7"/>
        <v>-</v>
      </c>
      <c r="N8" s="59" t="str">
        <f t="shared" si="2"/>
        <v>-</v>
      </c>
      <c r="O8" s="59">
        <v>-7.3255953304798005E-3</v>
      </c>
    </row>
    <row r="9" spans="1:15" x14ac:dyDescent="0.25">
      <c r="A9" s="49" t="s">
        <v>3</v>
      </c>
      <c r="B9" s="50">
        <v>802</v>
      </c>
      <c r="C9" s="50">
        <v>115</v>
      </c>
      <c r="D9" s="50">
        <v>100</v>
      </c>
      <c r="E9" s="52">
        <f t="shared" si="3"/>
        <v>-15</v>
      </c>
      <c r="F9" s="75">
        <f t="shared" si="4"/>
        <v>-0.13043478260869565</v>
      </c>
      <c r="G9" s="50">
        <v>1732</v>
      </c>
      <c r="H9" s="50">
        <v>1568</v>
      </c>
      <c r="I9" s="52">
        <f t="shared" si="0"/>
        <v>-164</v>
      </c>
      <c r="J9" s="75">
        <f t="shared" si="1"/>
        <v>-9.4688221709006926E-2</v>
      </c>
      <c r="K9" s="56">
        <f t="shared" si="5"/>
        <v>6.6397228637413389E-2</v>
      </c>
      <c r="L9" s="56">
        <f t="shared" si="6"/>
        <v>6.3775510204081634E-2</v>
      </c>
      <c r="M9" s="56">
        <f t="shared" si="7"/>
        <v>-2.6217184333317545E-3</v>
      </c>
      <c r="N9" s="59">
        <f t="shared" si="2"/>
        <v>-2.6217184333317545E-3</v>
      </c>
      <c r="O9" s="59">
        <v>3.8460257839287165E-3</v>
      </c>
    </row>
    <row r="10" spans="1:15" x14ac:dyDescent="0.25">
      <c r="A10" s="49" t="s">
        <v>4</v>
      </c>
      <c r="B10" s="50">
        <v>11</v>
      </c>
      <c r="C10" s="50">
        <v>57</v>
      </c>
      <c r="D10" s="50">
        <v>52</v>
      </c>
      <c r="E10" s="52">
        <f t="shared" si="3"/>
        <v>-5</v>
      </c>
      <c r="F10" s="75">
        <f t="shared" si="4"/>
        <v>-8.771929824561403E-2</v>
      </c>
      <c r="G10" s="50">
        <v>1320</v>
      </c>
      <c r="H10" s="50">
        <v>1171</v>
      </c>
      <c r="I10" s="52">
        <f t="shared" si="0"/>
        <v>-149</v>
      </c>
      <c r="J10" s="75">
        <f t="shared" si="1"/>
        <v>-0.11287878787878788</v>
      </c>
      <c r="K10" s="56">
        <f t="shared" si="5"/>
        <v>4.3181818181818182E-2</v>
      </c>
      <c r="L10" s="56">
        <f t="shared" si="6"/>
        <v>4.4406490179333902E-2</v>
      </c>
      <c r="M10" s="56">
        <f t="shared" si="7"/>
        <v>1.2246719975157194E-3</v>
      </c>
      <c r="N10" s="59">
        <f t="shared" si="2"/>
        <v>1.2246719975157194E-3</v>
      </c>
      <c r="O10" s="59">
        <v>5.5871136535240798E-3</v>
      </c>
    </row>
    <row r="11" spans="1:15" x14ac:dyDescent="0.25">
      <c r="A11" s="49" t="s">
        <v>5</v>
      </c>
      <c r="B11" s="50">
        <v>110</v>
      </c>
      <c r="C11" s="50">
        <v>21</v>
      </c>
      <c r="D11" s="50">
        <v>23</v>
      </c>
      <c r="E11" s="52">
        <f t="shared" si="3"/>
        <v>2</v>
      </c>
      <c r="F11" s="75">
        <f t="shared" si="4"/>
        <v>9.5238095238095233E-2</v>
      </c>
      <c r="G11" s="50">
        <v>503</v>
      </c>
      <c r="H11" s="50">
        <v>574</v>
      </c>
      <c r="I11" s="52">
        <f t="shared" si="0"/>
        <v>71</v>
      </c>
      <c r="J11" s="75">
        <f t="shared" si="1"/>
        <v>0.14115308151093439</v>
      </c>
      <c r="K11" s="56">
        <f t="shared" si="5"/>
        <v>4.1749502982107355E-2</v>
      </c>
      <c r="L11" s="56">
        <f t="shared" si="6"/>
        <v>4.0069686411149823E-2</v>
      </c>
      <c r="M11" s="56">
        <f t="shared" si="7"/>
        <v>-1.6798165709575319E-3</v>
      </c>
      <c r="N11" s="59">
        <f t="shared" si="2"/>
        <v>-1.6798165709575319E-3</v>
      </c>
      <c r="O11" s="59">
        <v>-8.0710289957973622E-3</v>
      </c>
    </row>
    <row r="12" spans="1:15" x14ac:dyDescent="0.25">
      <c r="A12" s="49" t="s">
        <v>6</v>
      </c>
      <c r="B12" s="50">
        <v>952</v>
      </c>
      <c r="C12" s="50">
        <v>120</v>
      </c>
      <c r="D12" s="50">
        <v>107</v>
      </c>
      <c r="E12" s="52">
        <f t="shared" si="3"/>
        <v>-13</v>
      </c>
      <c r="F12" s="75">
        <f t="shared" si="4"/>
        <v>-0.10833333333333334</v>
      </c>
      <c r="G12" s="50">
        <v>592</v>
      </c>
      <c r="H12" s="50">
        <v>456</v>
      </c>
      <c r="I12" s="52">
        <f t="shared" si="0"/>
        <v>-136</v>
      </c>
      <c r="J12" s="75">
        <f t="shared" si="1"/>
        <v>-0.22972972972972974</v>
      </c>
      <c r="K12" s="56">
        <f t="shared" si="5"/>
        <v>0.20270270270270271</v>
      </c>
      <c r="L12" s="56">
        <f t="shared" si="6"/>
        <v>0.23464912280701755</v>
      </c>
      <c r="M12" s="56">
        <f t="shared" si="7"/>
        <v>3.1946420104314838E-2</v>
      </c>
      <c r="N12" s="59">
        <f t="shared" si="2"/>
        <v>3.1946420104314838E-2</v>
      </c>
      <c r="O12" s="59">
        <v>1.6473771251610647E-2</v>
      </c>
    </row>
    <row r="13" spans="1:15" x14ac:dyDescent="0.25">
      <c r="A13" s="49" t="s">
        <v>7</v>
      </c>
      <c r="B13" s="50">
        <v>180</v>
      </c>
      <c r="C13" s="50">
        <v>153</v>
      </c>
      <c r="D13" s="50">
        <v>113</v>
      </c>
      <c r="E13" s="52">
        <f t="shared" si="3"/>
        <v>-40</v>
      </c>
      <c r="F13" s="75">
        <f t="shared" si="4"/>
        <v>-0.26143790849673204</v>
      </c>
      <c r="G13" s="50">
        <v>1502</v>
      </c>
      <c r="H13" s="50">
        <v>1441</v>
      </c>
      <c r="I13" s="52">
        <f t="shared" si="0"/>
        <v>-61</v>
      </c>
      <c r="J13" s="75">
        <f t="shared" si="1"/>
        <v>-4.0612516644474038E-2</v>
      </c>
      <c r="K13" s="56">
        <f t="shared" si="5"/>
        <v>0.10186418109187749</v>
      </c>
      <c r="L13" s="56">
        <f t="shared" si="6"/>
        <v>7.8417765440666198E-2</v>
      </c>
      <c r="M13" s="56">
        <f t="shared" si="7"/>
        <v>-2.3446415651211291E-2</v>
      </c>
      <c r="N13" s="59">
        <f t="shared" si="2"/>
        <v>-2.3446415651211291E-2</v>
      </c>
      <c r="O13" s="59">
        <v>-3.8502711739160367E-3</v>
      </c>
    </row>
    <row r="14" spans="1:15" x14ac:dyDescent="0.25">
      <c r="A14" s="49" t="s">
        <v>8</v>
      </c>
      <c r="B14" s="50">
        <v>478</v>
      </c>
      <c r="C14" s="50">
        <v>26</v>
      </c>
      <c r="D14" s="50">
        <v>13</v>
      </c>
      <c r="E14" s="52">
        <f t="shared" si="3"/>
        <v>-13</v>
      </c>
      <c r="F14" s="75">
        <f t="shared" si="4"/>
        <v>-0.5</v>
      </c>
      <c r="G14" s="50">
        <v>651</v>
      </c>
      <c r="H14" s="50">
        <v>600</v>
      </c>
      <c r="I14" s="52">
        <f t="shared" si="0"/>
        <v>-51</v>
      </c>
      <c r="J14" s="75">
        <f t="shared" si="1"/>
        <v>-7.8341013824884786E-2</v>
      </c>
      <c r="K14" s="56">
        <f t="shared" si="5"/>
        <v>3.9938556067588324E-2</v>
      </c>
      <c r="L14" s="56">
        <f t="shared" si="6"/>
        <v>2.1666666666666667E-2</v>
      </c>
      <c r="M14" s="56">
        <f t="shared" si="7"/>
        <v>-1.8271889400921656E-2</v>
      </c>
      <c r="N14" s="59">
        <f t="shared" si="2"/>
        <v>-1.8271889400921656E-2</v>
      </c>
      <c r="O14" s="59">
        <v>-1.7325805686823337E-2</v>
      </c>
    </row>
    <row r="15" spans="1:15" x14ac:dyDescent="0.25">
      <c r="A15" s="49" t="s">
        <v>9</v>
      </c>
      <c r="B15" s="50">
        <v>101</v>
      </c>
      <c r="C15" s="50">
        <v>58</v>
      </c>
      <c r="D15" s="50">
        <v>51</v>
      </c>
      <c r="E15" s="52">
        <f t="shared" si="3"/>
        <v>-7</v>
      </c>
      <c r="F15" s="75">
        <f t="shared" si="4"/>
        <v>-0.1206896551724138</v>
      </c>
      <c r="G15" s="50">
        <v>505</v>
      </c>
      <c r="H15" s="50">
        <v>514</v>
      </c>
      <c r="I15" s="52">
        <f t="shared" si="0"/>
        <v>9</v>
      </c>
      <c r="J15" s="75">
        <f t="shared" si="1"/>
        <v>1.782178217821782E-2</v>
      </c>
      <c r="K15" s="56">
        <f t="shared" si="5"/>
        <v>0.11485148514851486</v>
      </c>
      <c r="L15" s="56">
        <f t="shared" si="6"/>
        <v>9.9221789883268477E-2</v>
      </c>
      <c r="M15" s="56">
        <f t="shared" si="7"/>
        <v>-1.5629695265246379E-2</v>
      </c>
      <c r="N15" s="59">
        <f t="shared" si="2"/>
        <v>-1.5629695265246379E-2</v>
      </c>
      <c r="O15" s="59">
        <v>-5.7759024033205708E-3</v>
      </c>
    </row>
    <row r="16" spans="1:15" x14ac:dyDescent="0.25">
      <c r="A16" s="49" t="s">
        <v>10</v>
      </c>
      <c r="B16" s="50">
        <v>24</v>
      </c>
      <c r="C16" s="50">
        <v>12</v>
      </c>
      <c r="D16" s="50">
        <v>17</v>
      </c>
      <c r="E16" s="52">
        <f t="shared" si="3"/>
        <v>5</v>
      </c>
      <c r="F16" s="75">
        <f t="shared" si="4"/>
        <v>0.41666666666666669</v>
      </c>
      <c r="G16" s="50">
        <v>595</v>
      </c>
      <c r="H16" s="50">
        <v>577</v>
      </c>
      <c r="I16" s="52">
        <f t="shared" si="0"/>
        <v>-18</v>
      </c>
      <c r="J16" s="75">
        <f t="shared" si="1"/>
        <v>-3.0252100840336135E-2</v>
      </c>
      <c r="K16" s="56">
        <f t="shared" si="5"/>
        <v>2.0168067226890758E-2</v>
      </c>
      <c r="L16" s="56">
        <f t="shared" si="6"/>
        <v>2.9462738301559793E-2</v>
      </c>
      <c r="M16" s="56">
        <f t="shared" si="7"/>
        <v>9.2946710746690357E-3</v>
      </c>
      <c r="N16" s="59">
        <f t="shared" si="2"/>
        <v>9.2946710746690357E-3</v>
      </c>
      <c r="O16" s="59">
        <v>8.891116104467793E-3</v>
      </c>
    </row>
    <row r="17" spans="1:15" x14ac:dyDescent="0.25">
      <c r="A17" s="49" t="s">
        <v>11</v>
      </c>
      <c r="B17" s="50">
        <v>158</v>
      </c>
      <c r="C17" s="50">
        <v>21</v>
      </c>
      <c r="D17" s="50">
        <v>15</v>
      </c>
      <c r="E17" s="52">
        <f t="shared" si="3"/>
        <v>-6</v>
      </c>
      <c r="F17" s="75">
        <f t="shared" si="4"/>
        <v>-0.2857142857142857</v>
      </c>
      <c r="G17" s="50">
        <v>400</v>
      </c>
      <c r="H17" s="50">
        <v>314</v>
      </c>
      <c r="I17" s="52">
        <f t="shared" si="0"/>
        <v>-86</v>
      </c>
      <c r="J17" s="75">
        <f t="shared" si="1"/>
        <v>-0.215</v>
      </c>
      <c r="K17" s="56">
        <f t="shared" si="5"/>
        <v>5.2499999999999998E-2</v>
      </c>
      <c r="L17" s="56">
        <f t="shared" si="6"/>
        <v>4.7770700636942678E-2</v>
      </c>
      <c r="M17" s="56">
        <f t="shared" si="7"/>
        <v>-4.7292993630573196E-3</v>
      </c>
      <c r="N17" s="59">
        <f t="shared" si="2"/>
        <v>-4.7292993630573196E-3</v>
      </c>
      <c r="O17" s="59">
        <v>-5.7340865374712197E-3</v>
      </c>
    </row>
    <row r="18" spans="1:15" x14ac:dyDescent="0.25">
      <c r="A18" s="49" t="s">
        <v>12</v>
      </c>
      <c r="B18" s="50">
        <v>163</v>
      </c>
      <c r="C18" s="50">
        <v>174</v>
      </c>
      <c r="D18" s="50">
        <v>148</v>
      </c>
      <c r="E18" s="52">
        <f t="shared" si="3"/>
        <v>-26</v>
      </c>
      <c r="F18" s="75">
        <f t="shared" si="4"/>
        <v>-0.14942528735632185</v>
      </c>
      <c r="G18" s="50">
        <v>2028</v>
      </c>
      <c r="H18" s="50">
        <v>1898</v>
      </c>
      <c r="I18" s="52">
        <f t="shared" si="0"/>
        <v>-130</v>
      </c>
      <c r="J18" s="75">
        <f t="shared" si="1"/>
        <v>-6.4102564102564097E-2</v>
      </c>
      <c r="K18" s="56">
        <f t="shared" si="5"/>
        <v>8.5798816568047331E-2</v>
      </c>
      <c r="L18" s="56">
        <f t="shared" si="6"/>
        <v>7.7976817702845105E-2</v>
      </c>
      <c r="M18" s="56">
        <f t="shared" si="7"/>
        <v>-7.821998865202226E-3</v>
      </c>
      <c r="N18" s="59">
        <f t="shared" si="2"/>
        <v>-7.821998865202226E-3</v>
      </c>
      <c r="O18" s="59">
        <v>-8.3061506214486547E-4</v>
      </c>
    </row>
    <row r="19" spans="1:15" x14ac:dyDescent="0.25">
      <c r="A19" s="49" t="s">
        <v>13</v>
      </c>
      <c r="B19" s="50">
        <v>765</v>
      </c>
      <c r="C19" s="50">
        <v>101</v>
      </c>
      <c r="D19" s="50">
        <v>138</v>
      </c>
      <c r="E19" s="52">
        <f t="shared" si="3"/>
        <v>37</v>
      </c>
      <c r="F19" s="75">
        <f t="shared" si="4"/>
        <v>0.36633663366336633</v>
      </c>
      <c r="G19" s="50">
        <v>1894</v>
      </c>
      <c r="H19" s="50">
        <v>1592</v>
      </c>
      <c r="I19" s="52">
        <f t="shared" si="0"/>
        <v>-302</v>
      </c>
      <c r="J19" s="75">
        <f t="shared" si="1"/>
        <v>-0.15945089757127773</v>
      </c>
      <c r="K19" s="56">
        <f t="shared" si="5"/>
        <v>5.3326293558606123E-2</v>
      </c>
      <c r="L19" s="56">
        <f t="shared" si="6"/>
        <v>8.6683417085427136E-2</v>
      </c>
      <c r="M19" s="56">
        <f t="shared" si="7"/>
        <v>3.3357123526821013E-2</v>
      </c>
      <c r="N19" s="59">
        <f t="shared" si="2"/>
        <v>3.3357123526821013E-2</v>
      </c>
      <c r="O19" s="59">
        <v>2.1207997838027667E-2</v>
      </c>
    </row>
    <row r="20" spans="1:15" x14ac:dyDescent="0.25">
      <c r="A20" s="49" t="s">
        <v>14</v>
      </c>
      <c r="B20" s="50">
        <v>1180</v>
      </c>
      <c r="C20" s="50">
        <v>102</v>
      </c>
      <c r="D20" s="50">
        <v>165</v>
      </c>
      <c r="E20" s="52">
        <f t="shared" si="3"/>
        <v>63</v>
      </c>
      <c r="F20" s="75">
        <f t="shared" si="4"/>
        <v>0.61764705882352944</v>
      </c>
      <c r="G20" s="50">
        <v>3012</v>
      </c>
      <c r="H20" s="50">
        <v>2736</v>
      </c>
      <c r="I20" s="52">
        <f t="shared" si="0"/>
        <v>-276</v>
      </c>
      <c r="J20" s="75">
        <f t="shared" si="1"/>
        <v>-9.1633466135458169E-2</v>
      </c>
      <c r="K20" s="56">
        <f t="shared" si="5"/>
        <v>3.386454183266932E-2</v>
      </c>
      <c r="L20" s="56">
        <f t="shared" si="6"/>
        <v>6.0307017543859649E-2</v>
      </c>
      <c r="M20" s="56">
        <f t="shared" si="7"/>
        <v>2.6442475711190329E-2</v>
      </c>
      <c r="N20" s="59">
        <f t="shared" si="2"/>
        <v>2.6442475711190329E-2</v>
      </c>
      <c r="O20" s="59">
        <v>1.9812725045820545E-2</v>
      </c>
    </row>
    <row r="21" spans="1:15" x14ac:dyDescent="0.25">
      <c r="A21" s="49" t="s">
        <v>15</v>
      </c>
      <c r="B21" s="50">
        <v>762</v>
      </c>
      <c r="C21" s="50">
        <v>260</v>
      </c>
      <c r="D21" s="50">
        <v>254</v>
      </c>
      <c r="E21" s="52">
        <f t="shared" si="3"/>
        <v>-6</v>
      </c>
      <c r="F21" s="75">
        <f t="shared" si="4"/>
        <v>-2.3076923076923078E-2</v>
      </c>
      <c r="G21" s="50">
        <v>1243</v>
      </c>
      <c r="H21" s="50">
        <v>1164</v>
      </c>
      <c r="I21" s="52">
        <f t="shared" si="0"/>
        <v>-79</v>
      </c>
      <c r="J21" s="75">
        <f t="shared" si="1"/>
        <v>-6.3555913113435239E-2</v>
      </c>
      <c r="K21" s="56">
        <f t="shared" si="5"/>
        <v>0.20917135961383748</v>
      </c>
      <c r="L21" s="56">
        <f t="shared" si="6"/>
        <v>0.21821305841924399</v>
      </c>
      <c r="M21" s="56">
        <f t="shared" si="7"/>
        <v>9.0416988054065062E-3</v>
      </c>
      <c r="N21" s="59">
        <f t="shared" si="2"/>
        <v>9.0416988054065062E-3</v>
      </c>
      <c r="O21" s="59">
        <v>6.2841788041925195E-3</v>
      </c>
    </row>
    <row r="22" spans="1:15" x14ac:dyDescent="0.25">
      <c r="A22" s="49" t="s">
        <v>16</v>
      </c>
      <c r="B22" s="50" t="s">
        <v>52</v>
      </c>
      <c r="C22" s="50" t="s">
        <v>52</v>
      </c>
      <c r="D22" s="50" t="s">
        <v>52</v>
      </c>
      <c r="E22" s="52" t="str">
        <f t="shared" si="3"/>
        <v>-</v>
      </c>
      <c r="F22" s="75" t="str">
        <f t="shared" si="4"/>
        <v>-</v>
      </c>
      <c r="G22" s="50">
        <v>78</v>
      </c>
      <c r="H22" s="50">
        <v>93</v>
      </c>
      <c r="I22" s="52">
        <f t="shared" si="0"/>
        <v>15</v>
      </c>
      <c r="J22" s="75">
        <f t="shared" si="1"/>
        <v>0.19230769230769232</v>
      </c>
      <c r="K22" s="56" t="str">
        <f t="shared" si="5"/>
        <v>-</v>
      </c>
      <c r="L22" s="56" t="str">
        <f t="shared" si="6"/>
        <v>-</v>
      </c>
      <c r="M22" s="56" t="str">
        <f t="shared" si="7"/>
        <v>-</v>
      </c>
      <c r="N22" s="59" t="str">
        <f t="shared" si="2"/>
        <v>-</v>
      </c>
      <c r="O22" s="59" t="s">
        <v>52</v>
      </c>
    </row>
    <row r="23" spans="1:15" x14ac:dyDescent="0.25">
      <c r="A23" s="49" t="s">
        <v>17</v>
      </c>
      <c r="B23" s="50">
        <v>773</v>
      </c>
      <c r="C23" s="50">
        <v>96</v>
      </c>
      <c r="D23" s="50">
        <v>58</v>
      </c>
      <c r="E23" s="52">
        <f t="shared" si="3"/>
        <v>-38</v>
      </c>
      <c r="F23" s="75">
        <f t="shared" si="4"/>
        <v>-0.39583333333333331</v>
      </c>
      <c r="G23" s="50">
        <v>1944</v>
      </c>
      <c r="H23" s="50">
        <v>1788</v>
      </c>
      <c r="I23" s="52">
        <f t="shared" si="0"/>
        <v>-156</v>
      </c>
      <c r="J23" s="75">
        <f t="shared" si="1"/>
        <v>-8.0246913580246909E-2</v>
      </c>
      <c r="K23" s="56">
        <f t="shared" si="5"/>
        <v>4.9382716049382713E-2</v>
      </c>
      <c r="L23" s="56">
        <f t="shared" si="6"/>
        <v>3.2438478747203577E-2</v>
      </c>
      <c r="M23" s="56">
        <f t="shared" si="7"/>
        <v>-1.6944237302179137E-2</v>
      </c>
      <c r="N23" s="59">
        <f t="shared" si="2"/>
        <v>-1.6944237302179137E-2</v>
      </c>
      <c r="O23" s="59">
        <v>-1.9035996446861311E-2</v>
      </c>
    </row>
    <row r="24" spans="1:15" x14ac:dyDescent="0.25">
      <c r="A24" s="49" t="s">
        <v>18</v>
      </c>
      <c r="B24" s="50" t="s">
        <v>52</v>
      </c>
      <c r="C24" s="50">
        <v>6</v>
      </c>
      <c r="D24" s="50" t="s">
        <v>52</v>
      </c>
      <c r="E24" s="52" t="str">
        <f t="shared" si="3"/>
        <v>-</v>
      </c>
      <c r="F24" s="75" t="str">
        <f t="shared" si="4"/>
        <v>-</v>
      </c>
      <c r="G24" s="50">
        <v>32</v>
      </c>
      <c r="H24" s="50">
        <v>27</v>
      </c>
      <c r="I24" s="52">
        <f t="shared" si="0"/>
        <v>-5</v>
      </c>
      <c r="J24" s="75">
        <f t="shared" si="1"/>
        <v>-0.15625</v>
      </c>
      <c r="K24" s="56">
        <f t="shared" si="5"/>
        <v>0.1875</v>
      </c>
      <c r="L24" s="56" t="str">
        <f t="shared" si="6"/>
        <v>-</v>
      </c>
      <c r="M24" s="56" t="str">
        <f t="shared" si="7"/>
        <v>-</v>
      </c>
      <c r="N24" s="59" t="str">
        <f t="shared" si="2"/>
        <v>-</v>
      </c>
      <c r="O24" s="59" t="s">
        <v>52</v>
      </c>
    </row>
    <row r="25" spans="1:15" x14ac:dyDescent="0.25">
      <c r="A25" s="49" t="s">
        <v>19</v>
      </c>
      <c r="B25" s="50">
        <v>71</v>
      </c>
      <c r="C25" s="50">
        <v>104</v>
      </c>
      <c r="D25" s="50">
        <v>87</v>
      </c>
      <c r="E25" s="52">
        <f t="shared" si="3"/>
        <v>-17</v>
      </c>
      <c r="F25" s="75">
        <f t="shared" si="4"/>
        <v>-0.16346153846153846</v>
      </c>
      <c r="G25" s="50">
        <v>720</v>
      </c>
      <c r="H25" s="50">
        <v>794</v>
      </c>
      <c r="I25" s="52">
        <f t="shared" si="0"/>
        <v>74</v>
      </c>
      <c r="J25" s="75">
        <f t="shared" si="1"/>
        <v>0.10277777777777777</v>
      </c>
      <c r="K25" s="56">
        <f t="shared" si="5"/>
        <v>0.14444444444444443</v>
      </c>
      <c r="L25" s="56">
        <f t="shared" si="6"/>
        <v>0.10957178841309824</v>
      </c>
      <c r="M25" s="56">
        <f t="shared" si="7"/>
        <v>-3.4872656031346191E-2</v>
      </c>
      <c r="N25" s="59">
        <f t="shared" si="2"/>
        <v>-3.4872656031346191E-2</v>
      </c>
      <c r="O25" s="59">
        <v>-5.1410761729748303E-2</v>
      </c>
    </row>
    <row r="26" spans="1:15" x14ac:dyDescent="0.25">
      <c r="A26" s="49" t="s">
        <v>20</v>
      </c>
      <c r="B26" s="50">
        <v>27</v>
      </c>
      <c r="C26" s="50">
        <v>80</v>
      </c>
      <c r="D26" s="50">
        <v>63</v>
      </c>
      <c r="E26" s="52">
        <f t="shared" si="3"/>
        <v>-17</v>
      </c>
      <c r="F26" s="75">
        <f t="shared" si="4"/>
        <v>-0.21249999999999999</v>
      </c>
      <c r="G26" s="50">
        <v>164</v>
      </c>
      <c r="H26" s="50">
        <v>169</v>
      </c>
      <c r="I26" s="52">
        <f t="shared" si="0"/>
        <v>5</v>
      </c>
      <c r="J26" s="75">
        <f t="shared" si="1"/>
        <v>3.048780487804878E-2</v>
      </c>
      <c r="K26" s="56">
        <f t="shared" si="5"/>
        <v>0.48780487804878048</v>
      </c>
      <c r="L26" s="56">
        <f t="shared" si="6"/>
        <v>0.37278106508875741</v>
      </c>
      <c r="M26" s="56">
        <f t="shared" si="7"/>
        <v>-0.11502381296002306</v>
      </c>
      <c r="N26" s="60">
        <f t="shared" si="2"/>
        <v>-0.11502381296002306</v>
      </c>
      <c r="O26" s="60">
        <v>-5.6319564554085599E-2</v>
      </c>
    </row>
    <row r="27" spans="1:15" x14ac:dyDescent="0.25">
      <c r="A27" s="63" t="s">
        <v>34</v>
      </c>
      <c r="B27" s="64">
        <v>7953</v>
      </c>
      <c r="C27" s="64">
        <v>1860</v>
      </c>
      <c r="D27" s="64">
        <v>1740</v>
      </c>
      <c r="E27" s="66">
        <f t="shared" si="3"/>
        <v>-120</v>
      </c>
      <c r="F27" s="76">
        <f t="shared" si="4"/>
        <v>-6.4516129032258063E-2</v>
      </c>
      <c r="G27" s="64">
        <v>8328</v>
      </c>
      <c r="H27" s="64">
        <v>7283</v>
      </c>
      <c r="I27" s="66">
        <f t="shared" si="0"/>
        <v>-1045</v>
      </c>
      <c r="J27" s="76">
        <f t="shared" si="1"/>
        <v>-0.12548030739673391</v>
      </c>
      <c r="K27" s="70">
        <f t="shared" si="5"/>
        <v>0.22334293948126802</v>
      </c>
      <c r="L27" s="70">
        <f t="shared" si="6"/>
        <v>0.23891253604283949</v>
      </c>
      <c r="M27" s="70">
        <f t="shared" si="7"/>
        <v>1.5569596561571475E-2</v>
      </c>
      <c r="N27" s="72">
        <f>M27</f>
        <v>1.5569596561571475E-2</v>
      </c>
      <c r="O27" s="72">
        <v>1.4185889255891065E-2</v>
      </c>
    </row>
    <row r="29" spans="1:15" x14ac:dyDescent="0.25">
      <c r="G29" t="s">
        <v>43</v>
      </c>
    </row>
    <row r="30" spans="1:15" x14ac:dyDescent="0.25">
      <c r="G30" t="s">
        <v>42</v>
      </c>
    </row>
    <row r="32" spans="1:15" x14ac:dyDescent="0.25">
      <c r="B32" s="33"/>
    </row>
  </sheetData>
  <mergeCells count="4">
    <mergeCell ref="C3:F3"/>
    <mergeCell ref="G3:J3"/>
    <mergeCell ref="K3:M3"/>
    <mergeCell ref="N3:O3"/>
  </mergeCells>
  <conditionalFormatting sqref="N6:N27">
    <cfRule type="iconSet" priority="16">
      <iconSet showValue="0" reverse="1">
        <cfvo type="percent" val="0"/>
        <cfvo type="num" val="-0.02"/>
        <cfvo type="num" val="0.03"/>
      </iconSet>
    </cfRule>
  </conditionalFormatting>
  <conditionalFormatting sqref="O6:O27">
    <cfRule type="iconSet" priority="1">
      <iconSet showValue="0" reverse="1">
        <cfvo type="percent" val="0"/>
        <cfvo type="num" val="-0.02"/>
        <cfvo type="num" val="0.03"/>
      </iconSet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G27" sqref="G27"/>
    </sheetView>
  </sheetViews>
  <sheetFormatPr defaultRowHeight="15" x14ac:dyDescent="0.25"/>
  <cols>
    <col min="1" max="1" width="35.7109375" bestFit="1" customWidth="1"/>
    <col min="2" max="2" width="10.5703125" customWidth="1"/>
    <col min="3" max="4" width="15.28515625" bestFit="1" customWidth="1"/>
    <col min="7" max="8" width="15.28515625" bestFit="1" customWidth="1"/>
    <col min="14" max="14" width="11.42578125" customWidth="1"/>
    <col min="15" max="15" width="13.85546875" customWidth="1"/>
  </cols>
  <sheetData>
    <row r="1" spans="1:15" ht="19.5" x14ac:dyDescent="0.3">
      <c r="A1" s="16" t="s">
        <v>37</v>
      </c>
    </row>
    <row r="3" spans="1:15" ht="22.5" customHeight="1" x14ac:dyDescent="0.25">
      <c r="A3" s="1"/>
      <c r="B3" s="79" t="s">
        <v>21</v>
      </c>
      <c r="C3" s="92" t="s">
        <v>22</v>
      </c>
      <c r="D3" s="93"/>
      <c r="E3" s="93"/>
      <c r="F3" s="93"/>
      <c r="G3" s="92" t="s">
        <v>23</v>
      </c>
      <c r="H3" s="93"/>
      <c r="I3" s="93"/>
      <c r="J3" s="93"/>
      <c r="K3" s="94" t="s">
        <v>24</v>
      </c>
      <c r="L3" s="95"/>
      <c r="M3" s="96"/>
      <c r="N3" s="97" t="s">
        <v>25</v>
      </c>
      <c r="O3" s="98"/>
    </row>
    <row r="4" spans="1:15" ht="46.5" customHeight="1" x14ac:dyDescent="0.25">
      <c r="A4" s="3"/>
      <c r="B4" s="4" t="s">
        <v>53</v>
      </c>
      <c r="C4" s="5" t="str">
        <f>Bornholm!C4</f>
        <v>Maj18-Jul18</v>
      </c>
      <c r="D4" s="5" t="str">
        <f>Bornholm!D4</f>
        <v>Maj19-Jul19</v>
      </c>
      <c r="E4" s="5" t="s">
        <v>26</v>
      </c>
      <c r="F4" s="6" t="s">
        <v>26</v>
      </c>
      <c r="G4" s="5" t="str">
        <f>C4</f>
        <v>Maj18-Jul18</v>
      </c>
      <c r="H4" s="5" t="str">
        <f>D4</f>
        <v>Maj19-Jul19</v>
      </c>
      <c r="I4" s="5" t="s">
        <v>26</v>
      </c>
      <c r="J4" s="6" t="s">
        <v>26</v>
      </c>
      <c r="K4" s="5" t="str">
        <f>C4</f>
        <v>Maj18-Jul18</v>
      </c>
      <c r="L4" s="5" t="str">
        <f>D4</f>
        <v>Maj19-Jul19</v>
      </c>
      <c r="M4" s="6" t="s">
        <v>27</v>
      </c>
      <c r="N4" s="7" t="str">
        <f>Bornholm!N4</f>
        <v>Fra Maj18-Jul18
til Maj19-Jul19</v>
      </c>
      <c r="O4" s="7" t="str">
        <f>Bornholm!O4</f>
        <v>Fra Apr18-Jun18
til Apr19-Jun19</v>
      </c>
    </row>
    <row r="5" spans="1:15" x14ac:dyDescent="0.25">
      <c r="A5" s="8" t="s">
        <v>28</v>
      </c>
      <c r="B5" s="9" t="s">
        <v>29</v>
      </c>
      <c r="C5" s="10" t="s">
        <v>30</v>
      </c>
      <c r="D5" s="11" t="s">
        <v>30</v>
      </c>
      <c r="E5" s="11" t="s">
        <v>29</v>
      </c>
      <c r="F5" s="20" t="s">
        <v>31</v>
      </c>
      <c r="G5" s="10" t="s">
        <v>30</v>
      </c>
      <c r="H5" s="11" t="s">
        <v>30</v>
      </c>
      <c r="I5" s="38" t="s">
        <v>29</v>
      </c>
      <c r="J5" s="11" t="s">
        <v>32</v>
      </c>
      <c r="K5" s="12"/>
      <c r="L5" s="13"/>
      <c r="M5" s="14"/>
      <c r="N5" s="7"/>
      <c r="O5" s="7"/>
    </row>
    <row r="6" spans="1:15" x14ac:dyDescent="0.25">
      <c r="A6" s="49" t="s">
        <v>0</v>
      </c>
      <c r="B6" s="50">
        <v>429</v>
      </c>
      <c r="C6" s="51">
        <v>209</v>
      </c>
      <c r="D6" s="50">
        <v>217</v>
      </c>
      <c r="E6" s="52">
        <f>IFERROR(D6-C6,"-")</f>
        <v>8</v>
      </c>
      <c r="F6" s="53">
        <f t="shared" ref="F6:F26" si="0">IFERROR(E6/C6,"-")</f>
        <v>3.8277511961722487E-2</v>
      </c>
      <c r="G6" s="54">
        <v>1626</v>
      </c>
      <c r="H6" s="55">
        <v>1610</v>
      </c>
      <c r="I6" s="52">
        <f t="shared" ref="I6:I27" si="1">H6-G6</f>
        <v>-16</v>
      </c>
      <c r="J6" s="53">
        <f t="shared" ref="J6:J26" si="2">IFERROR(I6/G6,"-")</f>
        <v>-9.8400984009840101E-3</v>
      </c>
      <c r="K6" s="56">
        <f>IFERROR(C6/G6,"-")</f>
        <v>0.12853628536285364</v>
      </c>
      <c r="L6" s="61">
        <f>IFERROR(D6/H6,"-")</f>
        <v>0.13478260869565217</v>
      </c>
      <c r="M6" s="62">
        <f>IFERROR(L6-K6,"-")</f>
        <v>6.2463233327985368E-3</v>
      </c>
      <c r="N6" s="58">
        <f t="shared" ref="N6:N27" si="3">M6</f>
        <v>6.2463233327985368E-3</v>
      </c>
      <c r="O6" s="58">
        <v>1.1094416692609133E-3</v>
      </c>
    </row>
    <row r="7" spans="1:15" x14ac:dyDescent="0.25">
      <c r="A7" s="49" t="s">
        <v>1</v>
      </c>
      <c r="B7" s="50">
        <v>1493</v>
      </c>
      <c r="C7" s="51">
        <v>182</v>
      </c>
      <c r="D7" s="50">
        <v>156</v>
      </c>
      <c r="E7" s="52">
        <f t="shared" ref="E7:E27" si="4">IFERROR(D7-C7,"-")</f>
        <v>-26</v>
      </c>
      <c r="F7" s="53">
        <f t="shared" si="0"/>
        <v>-0.14285714285714285</v>
      </c>
      <c r="G7" s="54">
        <v>1393</v>
      </c>
      <c r="H7" s="55">
        <v>1311</v>
      </c>
      <c r="I7" s="52">
        <f t="shared" si="1"/>
        <v>-82</v>
      </c>
      <c r="J7" s="53">
        <f t="shared" si="2"/>
        <v>-5.8865757358219667E-2</v>
      </c>
      <c r="K7" s="56">
        <f t="shared" ref="K7:K27" si="5">IFERROR(C7/G7,"-")</f>
        <v>0.1306532663316583</v>
      </c>
      <c r="L7" s="61">
        <f t="shared" ref="L7:L27" si="6">IFERROR(D7/H7,"-")</f>
        <v>0.11899313501144165</v>
      </c>
      <c r="M7" s="62">
        <f t="shared" ref="M7:M27" si="7">IFERROR(L7-K7,"-")</f>
        <v>-1.1660131320216649E-2</v>
      </c>
      <c r="N7" s="59">
        <f t="shared" si="3"/>
        <v>-1.1660131320216649E-2</v>
      </c>
      <c r="O7" s="59">
        <v>-1.1634410651043023E-2</v>
      </c>
    </row>
    <row r="8" spans="1:15" x14ac:dyDescent="0.25">
      <c r="A8" s="49" t="s">
        <v>2</v>
      </c>
      <c r="B8" s="50">
        <v>10</v>
      </c>
      <c r="C8" s="51" t="s">
        <v>52</v>
      </c>
      <c r="D8" s="50" t="s">
        <v>52</v>
      </c>
      <c r="E8" s="52" t="str">
        <f t="shared" si="4"/>
        <v>-</v>
      </c>
      <c r="F8" s="53" t="str">
        <f t="shared" si="0"/>
        <v>-</v>
      </c>
      <c r="G8" s="54">
        <v>311</v>
      </c>
      <c r="H8" s="55">
        <v>290</v>
      </c>
      <c r="I8" s="52">
        <f t="shared" si="1"/>
        <v>-21</v>
      </c>
      <c r="J8" s="53">
        <f t="shared" si="2"/>
        <v>-6.7524115755627015E-2</v>
      </c>
      <c r="K8" s="56" t="str">
        <f t="shared" si="5"/>
        <v>-</v>
      </c>
      <c r="L8" s="61" t="str">
        <f t="shared" si="6"/>
        <v>-</v>
      </c>
      <c r="M8" s="62" t="str">
        <f t="shared" si="7"/>
        <v>-</v>
      </c>
      <c r="N8" s="59" t="str">
        <f t="shared" si="3"/>
        <v>-</v>
      </c>
      <c r="O8" s="59" t="s">
        <v>52</v>
      </c>
    </row>
    <row r="9" spans="1:15" x14ac:dyDescent="0.25">
      <c r="A9" s="49" t="s">
        <v>3</v>
      </c>
      <c r="B9" s="50">
        <v>662</v>
      </c>
      <c r="C9" s="51">
        <v>107</v>
      </c>
      <c r="D9" s="50">
        <v>97</v>
      </c>
      <c r="E9" s="52">
        <f t="shared" si="4"/>
        <v>-10</v>
      </c>
      <c r="F9" s="53">
        <f t="shared" si="0"/>
        <v>-9.3457943925233641E-2</v>
      </c>
      <c r="G9" s="54">
        <v>2059</v>
      </c>
      <c r="H9" s="55">
        <v>1852</v>
      </c>
      <c r="I9" s="52">
        <f t="shared" si="1"/>
        <v>-207</v>
      </c>
      <c r="J9" s="53">
        <f t="shared" si="2"/>
        <v>-0.10053423992229238</v>
      </c>
      <c r="K9" s="56">
        <f t="shared" si="5"/>
        <v>5.1966974259349201E-2</v>
      </c>
      <c r="L9" s="61">
        <f t="shared" si="6"/>
        <v>5.2375809935205186E-2</v>
      </c>
      <c r="M9" s="62">
        <f t="shared" si="7"/>
        <v>4.0883567585598551E-4</v>
      </c>
      <c r="N9" s="59">
        <f t="shared" si="3"/>
        <v>4.0883567585598551E-4</v>
      </c>
      <c r="O9" s="59">
        <v>1.0672334451666945E-2</v>
      </c>
    </row>
    <row r="10" spans="1:15" x14ac:dyDescent="0.25">
      <c r="A10" s="49" t="s">
        <v>4</v>
      </c>
      <c r="B10" s="50">
        <v>116</v>
      </c>
      <c r="C10" s="51">
        <v>39</v>
      </c>
      <c r="D10" s="50">
        <v>34</v>
      </c>
      <c r="E10" s="52">
        <f t="shared" si="4"/>
        <v>-5</v>
      </c>
      <c r="F10" s="53">
        <f t="shared" si="0"/>
        <v>-0.12820512820512819</v>
      </c>
      <c r="G10" s="54">
        <v>1006</v>
      </c>
      <c r="H10" s="55">
        <v>941</v>
      </c>
      <c r="I10" s="52">
        <f t="shared" si="1"/>
        <v>-65</v>
      </c>
      <c r="J10" s="53">
        <f t="shared" si="2"/>
        <v>-6.4612326043737581E-2</v>
      </c>
      <c r="K10" s="56">
        <f t="shared" si="5"/>
        <v>3.8767395626242547E-2</v>
      </c>
      <c r="L10" s="61">
        <f t="shared" si="6"/>
        <v>3.6131774707757705E-2</v>
      </c>
      <c r="M10" s="62">
        <f t="shared" si="7"/>
        <v>-2.635620918484842E-3</v>
      </c>
      <c r="N10" s="59">
        <f t="shared" si="3"/>
        <v>-2.635620918484842E-3</v>
      </c>
      <c r="O10" s="59">
        <v>-9.9714009931202094E-3</v>
      </c>
    </row>
    <row r="11" spans="1:15" x14ac:dyDescent="0.25">
      <c r="A11" s="49" t="s">
        <v>5</v>
      </c>
      <c r="B11" s="50">
        <v>215</v>
      </c>
      <c r="C11" s="51">
        <v>17</v>
      </c>
      <c r="D11" s="50">
        <v>17</v>
      </c>
      <c r="E11" s="52">
        <f t="shared" si="4"/>
        <v>0</v>
      </c>
      <c r="F11" s="53">
        <f t="shared" si="0"/>
        <v>0</v>
      </c>
      <c r="G11" s="54">
        <v>537</v>
      </c>
      <c r="H11" s="55">
        <v>514</v>
      </c>
      <c r="I11" s="52">
        <f t="shared" si="1"/>
        <v>-23</v>
      </c>
      <c r="J11" s="53">
        <f t="shared" si="2"/>
        <v>-4.2830540037243951E-2</v>
      </c>
      <c r="K11" s="56">
        <f t="shared" si="5"/>
        <v>3.165735567970205E-2</v>
      </c>
      <c r="L11" s="61">
        <f t="shared" si="6"/>
        <v>3.3073929961089495E-2</v>
      </c>
      <c r="M11" s="62">
        <f t="shared" si="7"/>
        <v>1.4165742813874449E-3</v>
      </c>
      <c r="N11" s="59">
        <f t="shared" si="3"/>
        <v>1.4165742813874449E-3</v>
      </c>
      <c r="O11" s="59">
        <v>7.6916164212610973E-3</v>
      </c>
    </row>
    <row r="12" spans="1:15" x14ac:dyDescent="0.25">
      <c r="A12" s="49" t="s">
        <v>6</v>
      </c>
      <c r="B12" s="50">
        <v>594</v>
      </c>
      <c r="C12" s="51">
        <v>68</v>
      </c>
      <c r="D12" s="50">
        <v>102</v>
      </c>
      <c r="E12" s="52">
        <f t="shared" si="4"/>
        <v>34</v>
      </c>
      <c r="F12" s="53">
        <f t="shared" si="0"/>
        <v>0.5</v>
      </c>
      <c r="G12" s="54">
        <v>530</v>
      </c>
      <c r="H12" s="55">
        <v>430</v>
      </c>
      <c r="I12" s="52">
        <f t="shared" si="1"/>
        <v>-100</v>
      </c>
      <c r="J12" s="53">
        <f t="shared" si="2"/>
        <v>-0.18867924528301888</v>
      </c>
      <c r="K12" s="56">
        <f t="shared" si="5"/>
        <v>0.12830188679245283</v>
      </c>
      <c r="L12" s="61">
        <f t="shared" si="6"/>
        <v>0.23720930232558141</v>
      </c>
      <c r="M12" s="62">
        <f t="shared" si="7"/>
        <v>0.10890741553312858</v>
      </c>
      <c r="N12" s="59">
        <f t="shared" si="3"/>
        <v>0.10890741553312858</v>
      </c>
      <c r="O12" s="59">
        <v>5.4321452226990821E-2</v>
      </c>
    </row>
    <row r="13" spans="1:15" x14ac:dyDescent="0.25">
      <c r="A13" s="49" t="s">
        <v>7</v>
      </c>
      <c r="B13" s="50">
        <v>131</v>
      </c>
      <c r="C13" s="51">
        <v>59</v>
      </c>
      <c r="D13" s="50">
        <v>56</v>
      </c>
      <c r="E13" s="52">
        <f t="shared" si="4"/>
        <v>-3</v>
      </c>
      <c r="F13" s="53">
        <f t="shared" si="0"/>
        <v>-5.0847457627118647E-2</v>
      </c>
      <c r="G13" s="54">
        <v>2376</v>
      </c>
      <c r="H13" s="55">
        <v>2196</v>
      </c>
      <c r="I13" s="52">
        <f t="shared" si="1"/>
        <v>-180</v>
      </c>
      <c r="J13" s="53">
        <f t="shared" si="2"/>
        <v>-7.575757575757576E-2</v>
      </c>
      <c r="K13" s="56">
        <f t="shared" si="5"/>
        <v>2.4831649831649833E-2</v>
      </c>
      <c r="L13" s="61">
        <f t="shared" si="6"/>
        <v>2.5500910746812388E-2</v>
      </c>
      <c r="M13" s="62">
        <f t="shared" si="7"/>
        <v>6.6926091516255476E-4</v>
      </c>
      <c r="N13" s="59">
        <f t="shared" si="3"/>
        <v>6.6926091516255476E-4</v>
      </c>
      <c r="O13" s="59">
        <v>-1.6284464869567687E-3</v>
      </c>
    </row>
    <row r="14" spans="1:15" x14ac:dyDescent="0.25">
      <c r="A14" s="49" t="s">
        <v>8</v>
      </c>
      <c r="B14" s="50">
        <v>488</v>
      </c>
      <c r="C14" s="51">
        <v>11</v>
      </c>
      <c r="D14" s="50">
        <v>13</v>
      </c>
      <c r="E14" s="52">
        <f t="shared" si="4"/>
        <v>2</v>
      </c>
      <c r="F14" s="53">
        <f t="shared" si="0"/>
        <v>0.18181818181818182</v>
      </c>
      <c r="G14" s="54">
        <v>783</v>
      </c>
      <c r="H14" s="55">
        <v>741</v>
      </c>
      <c r="I14" s="52">
        <f t="shared" si="1"/>
        <v>-42</v>
      </c>
      <c r="J14" s="53">
        <f t="shared" si="2"/>
        <v>-5.3639846743295021E-2</v>
      </c>
      <c r="K14" s="56">
        <f t="shared" si="5"/>
        <v>1.40485312899106E-2</v>
      </c>
      <c r="L14" s="61">
        <f t="shared" si="6"/>
        <v>1.7543859649122806E-2</v>
      </c>
      <c r="M14" s="62">
        <f t="shared" si="7"/>
        <v>3.4953283592122058E-3</v>
      </c>
      <c r="N14" s="59">
        <f t="shared" si="3"/>
        <v>3.4953283592122058E-3</v>
      </c>
      <c r="O14" s="59">
        <v>1.0178600195499057E-3</v>
      </c>
    </row>
    <row r="15" spans="1:15" x14ac:dyDescent="0.25">
      <c r="A15" s="49" t="s">
        <v>9</v>
      </c>
      <c r="B15" s="50">
        <v>510</v>
      </c>
      <c r="C15" s="51">
        <v>63</v>
      </c>
      <c r="D15" s="50">
        <v>80</v>
      </c>
      <c r="E15" s="52">
        <f t="shared" si="4"/>
        <v>17</v>
      </c>
      <c r="F15" s="53">
        <f t="shared" si="0"/>
        <v>0.26984126984126983</v>
      </c>
      <c r="G15" s="54">
        <v>713</v>
      </c>
      <c r="H15" s="55">
        <v>723</v>
      </c>
      <c r="I15" s="52">
        <f t="shared" si="1"/>
        <v>10</v>
      </c>
      <c r="J15" s="53">
        <f t="shared" si="2"/>
        <v>1.4025245441795231E-2</v>
      </c>
      <c r="K15" s="56">
        <f t="shared" si="5"/>
        <v>8.8359046283309955E-2</v>
      </c>
      <c r="L15" s="61">
        <f t="shared" si="6"/>
        <v>0.11065006915629322</v>
      </c>
      <c r="M15" s="62">
        <f t="shared" si="7"/>
        <v>2.2291022872983263E-2</v>
      </c>
      <c r="N15" s="59">
        <f t="shared" si="3"/>
        <v>2.2291022872983263E-2</v>
      </c>
      <c r="O15" s="59">
        <v>9.9693311482960539E-3</v>
      </c>
    </row>
    <row r="16" spans="1:15" x14ac:dyDescent="0.25">
      <c r="A16" s="49" t="s">
        <v>10</v>
      </c>
      <c r="B16" s="50">
        <v>54</v>
      </c>
      <c r="C16" s="51">
        <v>8</v>
      </c>
      <c r="D16" s="50">
        <v>7</v>
      </c>
      <c r="E16" s="52">
        <f t="shared" si="4"/>
        <v>-1</v>
      </c>
      <c r="F16" s="53">
        <f t="shared" si="0"/>
        <v>-0.125</v>
      </c>
      <c r="G16" s="54">
        <v>539</v>
      </c>
      <c r="H16" s="55">
        <v>480</v>
      </c>
      <c r="I16" s="52">
        <f t="shared" si="1"/>
        <v>-59</v>
      </c>
      <c r="J16" s="53">
        <f t="shared" si="2"/>
        <v>-0.10946196660482375</v>
      </c>
      <c r="K16" s="56">
        <f t="shared" si="5"/>
        <v>1.4842300556586271E-2</v>
      </c>
      <c r="L16" s="61">
        <f t="shared" si="6"/>
        <v>1.4583333333333334E-2</v>
      </c>
      <c r="M16" s="62">
        <f t="shared" si="7"/>
        <v>-2.5896722325293754E-4</v>
      </c>
      <c r="N16" s="59">
        <f t="shared" si="3"/>
        <v>-2.5896722325293754E-4</v>
      </c>
      <c r="O16" s="59">
        <v>3.1259978637650301E-3</v>
      </c>
    </row>
    <row r="17" spans="1:15" x14ac:dyDescent="0.25">
      <c r="A17" s="49" t="s">
        <v>11</v>
      </c>
      <c r="B17" s="50">
        <v>202</v>
      </c>
      <c r="C17" s="51">
        <v>10</v>
      </c>
      <c r="D17" s="50">
        <v>12</v>
      </c>
      <c r="E17" s="52">
        <f t="shared" si="4"/>
        <v>2</v>
      </c>
      <c r="F17" s="53">
        <f t="shared" si="0"/>
        <v>0.2</v>
      </c>
      <c r="G17" s="54">
        <v>195</v>
      </c>
      <c r="H17" s="55">
        <v>202</v>
      </c>
      <c r="I17" s="52">
        <f t="shared" si="1"/>
        <v>7</v>
      </c>
      <c r="J17" s="53">
        <f t="shared" si="2"/>
        <v>3.5897435897435895E-2</v>
      </c>
      <c r="K17" s="56">
        <f t="shared" si="5"/>
        <v>5.128205128205128E-2</v>
      </c>
      <c r="L17" s="61">
        <f t="shared" si="6"/>
        <v>5.9405940594059403E-2</v>
      </c>
      <c r="M17" s="62">
        <f t="shared" si="7"/>
        <v>8.1238893120081229E-3</v>
      </c>
      <c r="N17" s="59">
        <f t="shared" si="3"/>
        <v>8.1238893120081229E-3</v>
      </c>
      <c r="O17" s="59">
        <v>2.1360328033177681E-2</v>
      </c>
    </row>
    <row r="18" spans="1:15" x14ac:dyDescent="0.25">
      <c r="A18" s="49" t="s">
        <v>12</v>
      </c>
      <c r="B18" s="50">
        <v>327</v>
      </c>
      <c r="C18" s="51">
        <v>218</v>
      </c>
      <c r="D18" s="50">
        <v>223</v>
      </c>
      <c r="E18" s="52">
        <f t="shared" si="4"/>
        <v>5</v>
      </c>
      <c r="F18" s="53">
        <f t="shared" si="0"/>
        <v>2.2935779816513763E-2</v>
      </c>
      <c r="G18" s="54">
        <v>2554</v>
      </c>
      <c r="H18" s="55">
        <v>2173</v>
      </c>
      <c r="I18" s="52">
        <f t="shared" si="1"/>
        <v>-381</v>
      </c>
      <c r="J18" s="53">
        <f t="shared" si="2"/>
        <v>-0.14917776037588096</v>
      </c>
      <c r="K18" s="56">
        <f t="shared" si="5"/>
        <v>8.5356303837118244E-2</v>
      </c>
      <c r="L18" s="61">
        <f t="shared" si="6"/>
        <v>0.10262310170271514</v>
      </c>
      <c r="M18" s="62">
        <f t="shared" si="7"/>
        <v>1.72667978655969E-2</v>
      </c>
      <c r="N18" s="59">
        <f t="shared" si="3"/>
        <v>1.72667978655969E-2</v>
      </c>
      <c r="O18" s="59">
        <v>1.984460254860998E-2</v>
      </c>
    </row>
    <row r="19" spans="1:15" x14ac:dyDescent="0.25">
      <c r="A19" s="49" t="s">
        <v>13</v>
      </c>
      <c r="B19" s="50">
        <v>266</v>
      </c>
      <c r="C19" s="51">
        <v>105</v>
      </c>
      <c r="D19" s="50">
        <v>137</v>
      </c>
      <c r="E19" s="52">
        <f t="shared" si="4"/>
        <v>32</v>
      </c>
      <c r="F19" s="53">
        <f t="shared" si="0"/>
        <v>0.30476190476190479</v>
      </c>
      <c r="G19" s="54">
        <v>2186</v>
      </c>
      <c r="H19" s="55">
        <v>1880</v>
      </c>
      <c r="I19" s="52">
        <f t="shared" si="1"/>
        <v>-306</v>
      </c>
      <c r="J19" s="53">
        <f t="shared" si="2"/>
        <v>-0.13998170173833485</v>
      </c>
      <c r="K19" s="56">
        <f t="shared" si="5"/>
        <v>4.8032936870997259E-2</v>
      </c>
      <c r="L19" s="61">
        <f t="shared" si="6"/>
        <v>7.2872340425531909E-2</v>
      </c>
      <c r="M19" s="62">
        <f t="shared" si="7"/>
        <v>2.483940355453465E-2</v>
      </c>
      <c r="N19" s="59">
        <f t="shared" si="3"/>
        <v>2.483940355453465E-2</v>
      </c>
      <c r="O19" s="59">
        <v>1.977474348025865E-2</v>
      </c>
    </row>
    <row r="20" spans="1:15" x14ac:dyDescent="0.25">
      <c r="A20" s="49" t="s">
        <v>14</v>
      </c>
      <c r="B20" s="50">
        <v>1031</v>
      </c>
      <c r="C20" s="51">
        <v>100</v>
      </c>
      <c r="D20" s="50">
        <v>295</v>
      </c>
      <c r="E20" s="52">
        <f t="shared" si="4"/>
        <v>195</v>
      </c>
      <c r="F20" s="53">
        <f t="shared" si="0"/>
        <v>1.95</v>
      </c>
      <c r="G20" s="54">
        <v>3755</v>
      </c>
      <c r="H20" s="55">
        <v>3381</v>
      </c>
      <c r="I20" s="52">
        <f t="shared" si="1"/>
        <v>-374</v>
      </c>
      <c r="J20" s="53">
        <f t="shared" si="2"/>
        <v>-9.9600532623169105E-2</v>
      </c>
      <c r="K20" s="56">
        <f t="shared" si="5"/>
        <v>2.6631158455392809E-2</v>
      </c>
      <c r="L20" s="61">
        <f t="shared" si="6"/>
        <v>8.7252292221236316E-2</v>
      </c>
      <c r="M20" s="62">
        <f t="shared" si="7"/>
        <v>6.0621133765843507E-2</v>
      </c>
      <c r="N20" s="59">
        <f t="shared" si="3"/>
        <v>6.0621133765843507E-2</v>
      </c>
      <c r="O20" s="59">
        <v>4.7962695862036435E-2</v>
      </c>
    </row>
    <row r="21" spans="1:15" x14ac:dyDescent="0.25">
      <c r="A21" s="49" t="s">
        <v>15</v>
      </c>
      <c r="B21" s="50">
        <v>1255</v>
      </c>
      <c r="C21" s="51">
        <v>458</v>
      </c>
      <c r="D21" s="50">
        <v>469</v>
      </c>
      <c r="E21" s="52">
        <f t="shared" si="4"/>
        <v>11</v>
      </c>
      <c r="F21" s="53">
        <f t="shared" si="0"/>
        <v>2.4017467248908297E-2</v>
      </c>
      <c r="G21" s="54">
        <v>1659</v>
      </c>
      <c r="H21" s="55">
        <v>1435</v>
      </c>
      <c r="I21" s="52">
        <f t="shared" si="1"/>
        <v>-224</v>
      </c>
      <c r="J21" s="53">
        <f t="shared" si="2"/>
        <v>-0.13502109704641349</v>
      </c>
      <c r="K21" s="56">
        <f t="shared" si="5"/>
        <v>0.27606992163954192</v>
      </c>
      <c r="L21" s="61">
        <f t="shared" si="6"/>
        <v>0.32682926829268294</v>
      </c>
      <c r="M21" s="62">
        <f t="shared" si="7"/>
        <v>5.0759346653141024E-2</v>
      </c>
      <c r="N21" s="59">
        <f t="shared" si="3"/>
        <v>5.0759346653141024E-2</v>
      </c>
      <c r="O21" s="59">
        <v>5.4650338628836337E-2</v>
      </c>
    </row>
    <row r="22" spans="1:15" x14ac:dyDescent="0.25">
      <c r="A22" s="49" t="s">
        <v>16</v>
      </c>
      <c r="B22" s="50">
        <v>10</v>
      </c>
      <c r="C22" s="51" t="s">
        <v>52</v>
      </c>
      <c r="D22" s="50" t="s">
        <v>52</v>
      </c>
      <c r="E22" s="52" t="str">
        <f t="shared" si="4"/>
        <v>-</v>
      </c>
      <c r="F22" s="53" t="str">
        <f t="shared" si="0"/>
        <v>-</v>
      </c>
      <c r="G22" s="54">
        <v>111</v>
      </c>
      <c r="H22" s="55">
        <v>85</v>
      </c>
      <c r="I22" s="52">
        <f t="shared" si="1"/>
        <v>-26</v>
      </c>
      <c r="J22" s="53">
        <f t="shared" si="2"/>
        <v>-0.23423423423423423</v>
      </c>
      <c r="K22" s="56" t="str">
        <f t="shared" si="5"/>
        <v>-</v>
      </c>
      <c r="L22" s="61" t="str">
        <f t="shared" si="6"/>
        <v>-</v>
      </c>
      <c r="M22" s="56" t="str">
        <f t="shared" si="7"/>
        <v>-</v>
      </c>
      <c r="N22" s="59" t="str">
        <f t="shared" si="3"/>
        <v>-</v>
      </c>
      <c r="O22" s="59" t="s">
        <v>52</v>
      </c>
    </row>
    <row r="23" spans="1:15" x14ac:dyDescent="0.25">
      <c r="A23" s="49" t="s">
        <v>17</v>
      </c>
      <c r="B23" s="50">
        <v>895</v>
      </c>
      <c r="C23" s="51">
        <v>245</v>
      </c>
      <c r="D23" s="50">
        <v>240</v>
      </c>
      <c r="E23" s="52">
        <f t="shared" si="4"/>
        <v>-5</v>
      </c>
      <c r="F23" s="53">
        <f t="shared" si="0"/>
        <v>-2.0408163265306121E-2</v>
      </c>
      <c r="G23" s="54">
        <v>2693</v>
      </c>
      <c r="H23" s="55">
        <v>2573</v>
      </c>
      <c r="I23" s="52">
        <f t="shared" si="1"/>
        <v>-120</v>
      </c>
      <c r="J23" s="53">
        <f t="shared" si="2"/>
        <v>-4.4559970293353138E-2</v>
      </c>
      <c r="K23" s="56">
        <f t="shared" si="5"/>
        <v>9.0976606015595984E-2</v>
      </c>
      <c r="L23" s="61">
        <f t="shared" si="6"/>
        <v>9.3276331130975512E-2</v>
      </c>
      <c r="M23" s="56">
        <f t="shared" si="7"/>
        <v>2.2997251153795278E-3</v>
      </c>
      <c r="N23" s="59">
        <f t="shared" si="3"/>
        <v>2.2997251153795278E-3</v>
      </c>
      <c r="O23" s="59">
        <v>4.4512347608815991E-2</v>
      </c>
    </row>
    <row r="24" spans="1:15" x14ac:dyDescent="0.25">
      <c r="A24" s="49" t="s">
        <v>18</v>
      </c>
      <c r="B24" s="50" t="s">
        <v>52</v>
      </c>
      <c r="C24" s="51" t="s">
        <v>52</v>
      </c>
      <c r="D24" s="50" t="s">
        <v>52</v>
      </c>
      <c r="E24" s="52" t="str">
        <f t="shared" si="4"/>
        <v>-</v>
      </c>
      <c r="F24" s="53" t="str">
        <f t="shared" si="0"/>
        <v>-</v>
      </c>
      <c r="G24" s="54">
        <v>34</v>
      </c>
      <c r="H24" s="55">
        <v>28</v>
      </c>
      <c r="I24" s="52">
        <f t="shared" si="1"/>
        <v>-6</v>
      </c>
      <c r="J24" s="53">
        <f t="shared" si="2"/>
        <v>-0.17647058823529413</v>
      </c>
      <c r="K24" s="56" t="str">
        <f t="shared" si="5"/>
        <v>-</v>
      </c>
      <c r="L24" s="61" t="str">
        <f t="shared" si="6"/>
        <v>-</v>
      </c>
      <c r="M24" s="56" t="str">
        <f t="shared" si="7"/>
        <v>-</v>
      </c>
      <c r="N24" s="59" t="str">
        <f t="shared" si="3"/>
        <v>-</v>
      </c>
      <c r="O24" s="59" t="s">
        <v>52</v>
      </c>
    </row>
    <row r="25" spans="1:15" x14ac:dyDescent="0.25">
      <c r="A25" s="49" t="s">
        <v>19</v>
      </c>
      <c r="B25" s="50">
        <v>251</v>
      </c>
      <c r="C25" s="51">
        <v>158</v>
      </c>
      <c r="D25" s="50">
        <v>150</v>
      </c>
      <c r="E25" s="52">
        <f t="shared" si="4"/>
        <v>-8</v>
      </c>
      <c r="F25" s="53">
        <f t="shared" si="0"/>
        <v>-5.0632911392405063E-2</v>
      </c>
      <c r="G25" s="54">
        <v>751</v>
      </c>
      <c r="H25" s="55">
        <v>787</v>
      </c>
      <c r="I25" s="52">
        <f t="shared" si="1"/>
        <v>36</v>
      </c>
      <c r="J25" s="53">
        <f t="shared" si="2"/>
        <v>4.7936085219707054E-2</v>
      </c>
      <c r="K25" s="56">
        <f t="shared" si="5"/>
        <v>0.2103861517976032</v>
      </c>
      <c r="L25" s="61">
        <f t="shared" si="6"/>
        <v>0.19059720457433291</v>
      </c>
      <c r="M25" s="62">
        <f t="shared" si="7"/>
        <v>-1.9788947223270292E-2</v>
      </c>
      <c r="N25" s="59">
        <f t="shared" si="3"/>
        <v>-1.9788947223270292E-2</v>
      </c>
      <c r="O25" s="59">
        <v>-2.2634663697271795E-2</v>
      </c>
    </row>
    <row r="26" spans="1:15" x14ac:dyDescent="0.25">
      <c r="A26" s="49" t="s">
        <v>20</v>
      </c>
      <c r="B26" s="50">
        <v>145</v>
      </c>
      <c r="C26" s="51">
        <v>58</v>
      </c>
      <c r="D26" s="50">
        <v>96</v>
      </c>
      <c r="E26" s="52">
        <f t="shared" si="4"/>
        <v>38</v>
      </c>
      <c r="F26" s="53">
        <f t="shared" si="0"/>
        <v>0.65517241379310343</v>
      </c>
      <c r="G26" s="54">
        <v>267</v>
      </c>
      <c r="H26" s="55">
        <v>248</v>
      </c>
      <c r="I26" s="52">
        <f t="shared" si="1"/>
        <v>-19</v>
      </c>
      <c r="J26" s="53">
        <f t="shared" si="2"/>
        <v>-7.116104868913857E-2</v>
      </c>
      <c r="K26" s="56">
        <f t="shared" si="5"/>
        <v>0.21722846441947566</v>
      </c>
      <c r="L26" s="61">
        <f t="shared" si="6"/>
        <v>0.38709677419354838</v>
      </c>
      <c r="M26" s="62">
        <f t="shared" si="7"/>
        <v>0.16986830977407272</v>
      </c>
      <c r="N26" s="60">
        <f t="shared" si="3"/>
        <v>0.16986830977407272</v>
      </c>
      <c r="O26" s="60">
        <v>0.28383399614237614</v>
      </c>
    </row>
    <row r="27" spans="1:15" x14ac:dyDescent="0.25">
      <c r="A27" s="63" t="s">
        <v>34</v>
      </c>
      <c r="B27" s="64">
        <v>9084</v>
      </c>
      <c r="C27" s="65">
        <v>2118</v>
      </c>
      <c r="D27" s="64">
        <v>2404</v>
      </c>
      <c r="E27" s="66">
        <f t="shared" si="4"/>
        <v>286</v>
      </c>
      <c r="F27" s="67">
        <f>IFERROR(E27/C27,"-")</f>
        <v>0.13503305004721436</v>
      </c>
      <c r="G27" s="68">
        <v>10641</v>
      </c>
      <c r="H27" s="69">
        <v>9319</v>
      </c>
      <c r="I27" s="66">
        <f t="shared" si="1"/>
        <v>-1322</v>
      </c>
      <c r="J27" s="67">
        <f>IFERROR(I27/G27,"-")</f>
        <v>-0.12423644394323842</v>
      </c>
      <c r="K27" s="70">
        <f t="shared" si="5"/>
        <v>0.19904144347335775</v>
      </c>
      <c r="L27" s="73">
        <f t="shared" si="6"/>
        <v>0.25796759308938727</v>
      </c>
      <c r="M27" s="74">
        <f t="shared" si="7"/>
        <v>5.8926149616029516E-2</v>
      </c>
      <c r="N27" s="72">
        <f t="shared" si="3"/>
        <v>5.8926149616029516E-2</v>
      </c>
      <c r="O27" s="72">
        <v>6.5835101199518437E-2</v>
      </c>
    </row>
    <row r="29" spans="1:15" x14ac:dyDescent="0.25">
      <c r="B29" s="32"/>
      <c r="G29" t="s">
        <v>43</v>
      </c>
    </row>
    <row r="30" spans="1:15" x14ac:dyDescent="0.25">
      <c r="B30" s="33"/>
      <c r="G30" t="s">
        <v>42</v>
      </c>
    </row>
  </sheetData>
  <mergeCells count="4">
    <mergeCell ref="C3:F3"/>
    <mergeCell ref="G3:J3"/>
    <mergeCell ref="K3:M3"/>
    <mergeCell ref="N3:O3"/>
  </mergeCells>
  <conditionalFormatting sqref="N6:N27">
    <cfRule type="iconSet" priority="21">
      <iconSet showValue="0" reverse="1">
        <cfvo type="percent" val="0"/>
        <cfvo type="num" val="-0.02"/>
        <cfvo type="num" val="0.03"/>
      </iconSet>
    </cfRule>
  </conditionalFormatting>
  <conditionalFormatting sqref="O6:O27">
    <cfRule type="iconSet" priority="1">
      <iconSet showValue="0" reverse="1">
        <cfvo type="percent" val="0"/>
        <cfvo type="num" val="-0.02"/>
        <cfvo type="num" val="0.03"/>
      </iconSet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4" workbookViewId="0">
      <selection activeCell="G27" sqref="G27"/>
    </sheetView>
  </sheetViews>
  <sheetFormatPr defaultRowHeight="15" x14ac:dyDescent="0.25"/>
  <cols>
    <col min="1" max="1" width="35.7109375" bestFit="1" customWidth="1"/>
    <col min="2" max="2" width="11.140625" customWidth="1"/>
    <col min="3" max="4" width="15.28515625" bestFit="1" customWidth="1"/>
    <col min="7" max="8" width="15.28515625" bestFit="1" customWidth="1"/>
    <col min="14" max="14" width="11.42578125" customWidth="1"/>
    <col min="15" max="15" width="11.7109375" customWidth="1"/>
  </cols>
  <sheetData>
    <row r="1" spans="1:15" ht="19.5" x14ac:dyDescent="0.3">
      <c r="A1" s="16" t="s">
        <v>38</v>
      </c>
    </row>
    <row r="3" spans="1:15" ht="22.5" customHeight="1" x14ac:dyDescent="0.25">
      <c r="A3" s="1"/>
      <c r="B3" s="79" t="s">
        <v>21</v>
      </c>
      <c r="C3" s="92" t="s">
        <v>22</v>
      </c>
      <c r="D3" s="93"/>
      <c r="E3" s="93"/>
      <c r="F3" s="93"/>
      <c r="G3" s="92" t="s">
        <v>23</v>
      </c>
      <c r="H3" s="93"/>
      <c r="I3" s="93"/>
      <c r="J3" s="93"/>
      <c r="K3" s="94" t="s">
        <v>24</v>
      </c>
      <c r="L3" s="95"/>
      <c r="M3" s="96"/>
      <c r="N3" s="97" t="s">
        <v>25</v>
      </c>
      <c r="O3" s="98"/>
    </row>
    <row r="4" spans="1:15" ht="33.75" x14ac:dyDescent="0.25">
      <c r="A4" s="3"/>
      <c r="B4" s="4" t="s">
        <v>53</v>
      </c>
      <c r="C4" s="5" t="str">
        <f>Bornholm!C4</f>
        <v>Maj18-Jul18</v>
      </c>
      <c r="D4" s="5" t="str">
        <f>Bornholm!D4</f>
        <v>Maj19-Jul19</v>
      </c>
      <c r="E4" s="5" t="s">
        <v>26</v>
      </c>
      <c r="F4" s="6" t="s">
        <v>26</v>
      </c>
      <c r="G4" s="5" t="str">
        <f>C4</f>
        <v>Maj18-Jul18</v>
      </c>
      <c r="H4" s="5" t="str">
        <f>D4</f>
        <v>Maj19-Jul19</v>
      </c>
      <c r="I4" s="5" t="s">
        <v>26</v>
      </c>
      <c r="J4" s="6" t="s">
        <v>26</v>
      </c>
      <c r="K4" s="5" t="str">
        <f>C4</f>
        <v>Maj18-Jul18</v>
      </c>
      <c r="L4" s="5" t="str">
        <f>D4</f>
        <v>Maj19-Jul19</v>
      </c>
      <c r="M4" s="6" t="s">
        <v>27</v>
      </c>
      <c r="N4" s="7" t="str">
        <f>Bornholm!N4</f>
        <v>Fra Maj18-Jul18
til Maj19-Jul19</v>
      </c>
      <c r="O4" s="7" t="str">
        <f>Bornholm!O4</f>
        <v>Fra Apr18-Jun18
til Apr19-Jun19</v>
      </c>
    </row>
    <row r="5" spans="1:15" x14ac:dyDescent="0.25">
      <c r="A5" s="8" t="s">
        <v>28</v>
      </c>
      <c r="B5" s="9" t="s">
        <v>29</v>
      </c>
      <c r="C5" s="10" t="s">
        <v>30</v>
      </c>
      <c r="D5" s="11" t="s">
        <v>30</v>
      </c>
      <c r="E5" s="11" t="s">
        <v>29</v>
      </c>
      <c r="F5" s="20" t="s">
        <v>31</v>
      </c>
      <c r="G5" s="10" t="s">
        <v>30</v>
      </c>
      <c r="H5" s="11" t="s">
        <v>30</v>
      </c>
      <c r="I5" s="38" t="s">
        <v>29</v>
      </c>
      <c r="J5" s="11" t="s">
        <v>32</v>
      </c>
      <c r="K5" s="12"/>
      <c r="L5" s="13"/>
      <c r="M5" s="14"/>
      <c r="N5" s="7"/>
      <c r="O5" s="7"/>
    </row>
    <row r="6" spans="1:15" x14ac:dyDescent="0.25">
      <c r="A6" s="49" t="s">
        <v>0</v>
      </c>
      <c r="B6" s="50">
        <v>757</v>
      </c>
      <c r="C6" s="51">
        <v>288</v>
      </c>
      <c r="D6" s="50">
        <v>260</v>
      </c>
      <c r="E6" s="52">
        <f>IFERROR(D6-C6,"-")</f>
        <v>-28</v>
      </c>
      <c r="F6" s="53">
        <f t="shared" ref="F6:F27" si="0">IFERROR(E6/C6,"-")</f>
        <v>-9.7222222222222224E-2</v>
      </c>
      <c r="G6" s="54">
        <v>1312</v>
      </c>
      <c r="H6" s="55">
        <v>1359</v>
      </c>
      <c r="I6" s="52">
        <f t="shared" ref="I6:I27" si="1">H6-G6</f>
        <v>47</v>
      </c>
      <c r="J6" s="53">
        <f t="shared" ref="J6:J27" si="2">IFERROR(I6/G6,"-")</f>
        <v>3.5823170731707314E-2</v>
      </c>
      <c r="K6" s="62">
        <f t="shared" ref="K6:K19" si="3">C6/G6</f>
        <v>0.21951219512195122</v>
      </c>
      <c r="L6" s="61">
        <f>IFERROR(D6/H6,"-")</f>
        <v>0.19131714495952906</v>
      </c>
      <c r="M6" s="56">
        <f>IFERROR(L6-K6,"-")</f>
        <v>-2.8195050162422158E-2</v>
      </c>
      <c r="N6" s="58">
        <f t="shared" ref="N6:N27" si="4">M6</f>
        <v>-2.8195050162422158E-2</v>
      </c>
      <c r="O6" s="58">
        <v>-7.9461125699280821E-3</v>
      </c>
    </row>
    <row r="7" spans="1:15" x14ac:dyDescent="0.25">
      <c r="A7" s="49" t="s">
        <v>1</v>
      </c>
      <c r="B7" s="50">
        <v>1003</v>
      </c>
      <c r="C7" s="51">
        <v>238</v>
      </c>
      <c r="D7" s="50">
        <v>231</v>
      </c>
      <c r="E7" s="52">
        <f t="shared" ref="E7:E27" si="5">IFERROR(D7-C7,"-")</f>
        <v>-7</v>
      </c>
      <c r="F7" s="53">
        <f t="shared" si="0"/>
        <v>-2.9411764705882353E-2</v>
      </c>
      <c r="G7" s="54">
        <v>810</v>
      </c>
      <c r="H7" s="55">
        <v>763</v>
      </c>
      <c r="I7" s="52">
        <f t="shared" si="1"/>
        <v>-47</v>
      </c>
      <c r="J7" s="53">
        <f t="shared" si="2"/>
        <v>-5.802469135802469E-2</v>
      </c>
      <c r="K7" s="62">
        <f t="shared" si="3"/>
        <v>0.29382716049382718</v>
      </c>
      <c r="L7" s="61">
        <f t="shared" ref="L7:L27" si="6">IFERROR(D7/H7,"-")</f>
        <v>0.30275229357798167</v>
      </c>
      <c r="M7" s="56">
        <f t="shared" ref="M7:M27" si="7">IFERROR(L7-K7,"-")</f>
        <v>8.9251330841544907E-3</v>
      </c>
      <c r="N7" s="59">
        <f t="shared" si="4"/>
        <v>8.9251330841544907E-3</v>
      </c>
      <c r="O7" s="59">
        <v>3.7461374339857245E-2</v>
      </c>
    </row>
    <row r="8" spans="1:15" x14ac:dyDescent="0.25">
      <c r="A8" s="49" t="s">
        <v>2</v>
      </c>
      <c r="B8" s="50">
        <v>79</v>
      </c>
      <c r="C8" s="51">
        <v>13</v>
      </c>
      <c r="D8" s="50">
        <v>12</v>
      </c>
      <c r="E8" s="52">
        <f t="shared" si="5"/>
        <v>-1</v>
      </c>
      <c r="F8" s="53">
        <f t="shared" si="0"/>
        <v>-7.6923076923076927E-2</v>
      </c>
      <c r="G8" s="54">
        <v>320</v>
      </c>
      <c r="H8" s="55">
        <v>302</v>
      </c>
      <c r="I8" s="52">
        <f t="shared" si="1"/>
        <v>-18</v>
      </c>
      <c r="J8" s="53">
        <f t="shared" si="2"/>
        <v>-5.6250000000000001E-2</v>
      </c>
      <c r="K8" s="62">
        <f t="shared" si="3"/>
        <v>4.0625000000000001E-2</v>
      </c>
      <c r="L8" s="61">
        <f t="shared" si="6"/>
        <v>3.9735099337748346E-2</v>
      </c>
      <c r="M8" s="56">
        <f t="shared" si="7"/>
        <v>-8.8990066225165532E-4</v>
      </c>
      <c r="N8" s="59">
        <f t="shared" si="4"/>
        <v>-8.8990066225165532E-4</v>
      </c>
      <c r="O8" s="59">
        <v>-8.8265175709056898E-4</v>
      </c>
    </row>
    <row r="9" spans="1:15" x14ac:dyDescent="0.25">
      <c r="A9" s="49" t="s">
        <v>3</v>
      </c>
      <c r="B9" s="50">
        <v>758</v>
      </c>
      <c r="C9" s="51">
        <v>147</v>
      </c>
      <c r="D9" s="50">
        <v>108</v>
      </c>
      <c r="E9" s="52">
        <f t="shared" si="5"/>
        <v>-39</v>
      </c>
      <c r="F9" s="53">
        <f t="shared" si="0"/>
        <v>-0.26530612244897961</v>
      </c>
      <c r="G9" s="54">
        <v>1672</v>
      </c>
      <c r="H9" s="55">
        <v>1642</v>
      </c>
      <c r="I9" s="52">
        <f t="shared" si="1"/>
        <v>-30</v>
      </c>
      <c r="J9" s="53">
        <f t="shared" si="2"/>
        <v>-1.7942583732057416E-2</v>
      </c>
      <c r="K9" s="62">
        <f t="shared" si="3"/>
        <v>8.7918660287081341E-2</v>
      </c>
      <c r="L9" s="61">
        <f t="shared" si="6"/>
        <v>6.5773447015834346E-2</v>
      </c>
      <c r="M9" s="56">
        <f t="shared" si="7"/>
        <v>-2.2145213271246994E-2</v>
      </c>
      <c r="N9" s="59">
        <f t="shared" si="4"/>
        <v>-2.2145213271246994E-2</v>
      </c>
      <c r="O9" s="59">
        <v>-1.3901652312538523E-2</v>
      </c>
    </row>
    <row r="10" spans="1:15" x14ac:dyDescent="0.25">
      <c r="A10" s="49" t="s">
        <v>4</v>
      </c>
      <c r="B10" s="50">
        <v>343</v>
      </c>
      <c r="C10" s="51">
        <v>113</v>
      </c>
      <c r="D10" s="50">
        <v>104</v>
      </c>
      <c r="E10" s="52">
        <f t="shared" si="5"/>
        <v>-9</v>
      </c>
      <c r="F10" s="53">
        <f t="shared" si="0"/>
        <v>-7.9646017699115043E-2</v>
      </c>
      <c r="G10" s="54">
        <v>1584</v>
      </c>
      <c r="H10" s="55">
        <v>1533</v>
      </c>
      <c r="I10" s="52">
        <f t="shared" si="1"/>
        <v>-51</v>
      </c>
      <c r="J10" s="53">
        <f t="shared" si="2"/>
        <v>-3.2196969696969696E-2</v>
      </c>
      <c r="K10" s="62">
        <f t="shared" si="3"/>
        <v>7.133838383838384E-2</v>
      </c>
      <c r="L10" s="61">
        <f t="shared" si="6"/>
        <v>6.7840834964122632E-2</v>
      </c>
      <c r="M10" s="56">
        <f t="shared" si="7"/>
        <v>-3.4975488742612082E-3</v>
      </c>
      <c r="N10" s="59">
        <f t="shared" si="4"/>
        <v>-3.4975488742612082E-3</v>
      </c>
      <c r="O10" s="59">
        <v>-3.547919098143934E-3</v>
      </c>
    </row>
    <row r="11" spans="1:15" x14ac:dyDescent="0.25">
      <c r="A11" s="49" t="s">
        <v>5</v>
      </c>
      <c r="B11" s="50">
        <v>158</v>
      </c>
      <c r="C11" s="51">
        <v>38</v>
      </c>
      <c r="D11" s="50">
        <v>36</v>
      </c>
      <c r="E11" s="52">
        <f t="shared" si="5"/>
        <v>-2</v>
      </c>
      <c r="F11" s="53">
        <f t="shared" si="0"/>
        <v>-5.2631578947368418E-2</v>
      </c>
      <c r="G11" s="54">
        <v>389</v>
      </c>
      <c r="H11" s="55">
        <v>365</v>
      </c>
      <c r="I11" s="52">
        <f t="shared" si="1"/>
        <v>-24</v>
      </c>
      <c r="J11" s="53">
        <f t="shared" si="2"/>
        <v>-6.1696658097686374E-2</v>
      </c>
      <c r="K11" s="62">
        <f t="shared" si="3"/>
        <v>9.7686375321336755E-2</v>
      </c>
      <c r="L11" s="61">
        <f t="shared" si="6"/>
        <v>9.8630136986301367E-2</v>
      </c>
      <c r="M11" s="56">
        <f t="shared" si="7"/>
        <v>9.4376166496461245E-4</v>
      </c>
      <c r="N11" s="59">
        <f t="shared" si="4"/>
        <v>9.4376166496461245E-4</v>
      </c>
      <c r="O11" s="59">
        <v>-1.6048895584406947E-3</v>
      </c>
    </row>
    <row r="12" spans="1:15" x14ac:dyDescent="0.25">
      <c r="A12" s="49" t="s">
        <v>6</v>
      </c>
      <c r="B12" s="50">
        <v>747</v>
      </c>
      <c r="C12" s="51">
        <v>158</v>
      </c>
      <c r="D12" s="50">
        <v>151</v>
      </c>
      <c r="E12" s="52">
        <f t="shared" si="5"/>
        <v>-7</v>
      </c>
      <c r="F12" s="53">
        <f t="shared" si="0"/>
        <v>-4.4303797468354431E-2</v>
      </c>
      <c r="G12" s="54">
        <v>593</v>
      </c>
      <c r="H12" s="55">
        <v>587</v>
      </c>
      <c r="I12" s="52">
        <f t="shared" si="1"/>
        <v>-6</v>
      </c>
      <c r="J12" s="53">
        <f t="shared" si="2"/>
        <v>-1.0118043844856661E-2</v>
      </c>
      <c r="K12" s="62">
        <f t="shared" si="3"/>
        <v>0.26644182124789206</v>
      </c>
      <c r="L12" s="61">
        <f t="shared" si="6"/>
        <v>0.25724020442930151</v>
      </c>
      <c r="M12" s="56">
        <f t="shared" si="7"/>
        <v>-9.2016168185905522E-3</v>
      </c>
      <c r="N12" s="59">
        <f t="shared" si="4"/>
        <v>-9.2016168185905522E-3</v>
      </c>
      <c r="O12" s="59">
        <v>1.8659867341117103E-2</v>
      </c>
    </row>
    <row r="13" spans="1:15" x14ac:dyDescent="0.25">
      <c r="A13" s="49" t="s">
        <v>7</v>
      </c>
      <c r="B13" s="50">
        <v>362</v>
      </c>
      <c r="C13" s="51">
        <v>140</v>
      </c>
      <c r="D13" s="50">
        <v>111</v>
      </c>
      <c r="E13" s="52">
        <f t="shared" si="5"/>
        <v>-29</v>
      </c>
      <c r="F13" s="53">
        <f t="shared" si="0"/>
        <v>-0.20714285714285716</v>
      </c>
      <c r="G13" s="54">
        <v>1743</v>
      </c>
      <c r="H13" s="55">
        <v>1568</v>
      </c>
      <c r="I13" s="52">
        <f t="shared" si="1"/>
        <v>-175</v>
      </c>
      <c r="J13" s="53">
        <f t="shared" si="2"/>
        <v>-0.10040160642570281</v>
      </c>
      <c r="K13" s="62">
        <f t="shared" si="3"/>
        <v>8.0321285140562249E-2</v>
      </c>
      <c r="L13" s="61">
        <f t="shared" si="6"/>
        <v>7.0790816326530615E-2</v>
      </c>
      <c r="M13" s="56">
        <f t="shared" si="7"/>
        <v>-9.530468814031634E-3</v>
      </c>
      <c r="N13" s="59">
        <f t="shared" si="4"/>
        <v>-9.530468814031634E-3</v>
      </c>
      <c r="O13" s="59">
        <v>-1.0240462076217094E-2</v>
      </c>
    </row>
    <row r="14" spans="1:15" x14ac:dyDescent="0.25">
      <c r="A14" s="49" t="s">
        <v>8</v>
      </c>
      <c r="B14" s="50">
        <v>191</v>
      </c>
      <c r="C14" s="51">
        <v>32</v>
      </c>
      <c r="D14" s="50">
        <v>19</v>
      </c>
      <c r="E14" s="52">
        <f t="shared" si="5"/>
        <v>-13</v>
      </c>
      <c r="F14" s="53">
        <f t="shared" si="0"/>
        <v>-0.40625</v>
      </c>
      <c r="G14" s="54">
        <v>581</v>
      </c>
      <c r="H14" s="55">
        <v>566</v>
      </c>
      <c r="I14" s="52">
        <f t="shared" si="1"/>
        <v>-15</v>
      </c>
      <c r="J14" s="53">
        <f t="shared" si="2"/>
        <v>-2.5817555938037865E-2</v>
      </c>
      <c r="K14" s="62">
        <f t="shared" si="3"/>
        <v>5.5077452667814115E-2</v>
      </c>
      <c r="L14" s="61">
        <f t="shared" si="6"/>
        <v>3.3568904593639579E-2</v>
      </c>
      <c r="M14" s="56">
        <f t="shared" si="7"/>
        <v>-2.1508548074174537E-2</v>
      </c>
      <c r="N14" s="59">
        <f t="shared" si="4"/>
        <v>-2.1508548074174537E-2</v>
      </c>
      <c r="O14" s="59">
        <v>-9.7968727776308467E-3</v>
      </c>
    </row>
    <row r="15" spans="1:15" x14ac:dyDescent="0.25">
      <c r="A15" s="49" t="s">
        <v>9</v>
      </c>
      <c r="B15" s="50">
        <v>377</v>
      </c>
      <c r="C15" s="51">
        <v>110</v>
      </c>
      <c r="D15" s="50">
        <v>112</v>
      </c>
      <c r="E15" s="52">
        <f t="shared" si="5"/>
        <v>2</v>
      </c>
      <c r="F15" s="53">
        <f t="shared" si="0"/>
        <v>1.8181818181818181E-2</v>
      </c>
      <c r="G15" s="54">
        <v>491</v>
      </c>
      <c r="H15" s="55">
        <v>579</v>
      </c>
      <c r="I15" s="52">
        <f t="shared" si="1"/>
        <v>88</v>
      </c>
      <c r="J15" s="53">
        <f t="shared" si="2"/>
        <v>0.17922606924643583</v>
      </c>
      <c r="K15" s="62">
        <f t="shared" si="3"/>
        <v>0.22403258655804481</v>
      </c>
      <c r="L15" s="61">
        <f t="shared" si="6"/>
        <v>0.19343696027633853</v>
      </c>
      <c r="M15" s="56">
        <f t="shared" si="7"/>
        <v>-3.0595626281706284E-2</v>
      </c>
      <c r="N15" s="59">
        <f t="shared" si="4"/>
        <v>-3.0595626281706284E-2</v>
      </c>
      <c r="O15" s="59">
        <v>-1.2961875770094944E-2</v>
      </c>
    </row>
    <row r="16" spans="1:15" x14ac:dyDescent="0.25">
      <c r="A16" s="49" t="s">
        <v>10</v>
      </c>
      <c r="B16" s="50">
        <v>21</v>
      </c>
      <c r="C16" s="51">
        <v>16</v>
      </c>
      <c r="D16" s="50">
        <v>15</v>
      </c>
      <c r="E16" s="52">
        <f t="shared" si="5"/>
        <v>-1</v>
      </c>
      <c r="F16" s="53">
        <f t="shared" si="0"/>
        <v>-6.25E-2</v>
      </c>
      <c r="G16" s="54">
        <v>400</v>
      </c>
      <c r="H16" s="55">
        <v>401</v>
      </c>
      <c r="I16" s="52">
        <f t="shared" si="1"/>
        <v>1</v>
      </c>
      <c r="J16" s="53">
        <f t="shared" si="2"/>
        <v>2.5000000000000001E-3</v>
      </c>
      <c r="K16" s="62">
        <f t="shared" si="3"/>
        <v>0.04</v>
      </c>
      <c r="L16" s="61">
        <f t="shared" si="6"/>
        <v>3.7406483790523692E-2</v>
      </c>
      <c r="M16" s="56">
        <f t="shared" si="7"/>
        <v>-2.5935162094763084E-3</v>
      </c>
      <c r="N16" s="59">
        <f t="shared" si="4"/>
        <v>-2.5935162094763084E-3</v>
      </c>
      <c r="O16" s="59">
        <v>2.3905619906020165E-3</v>
      </c>
    </row>
    <row r="17" spans="1:15" x14ac:dyDescent="0.25">
      <c r="A17" s="49" t="s">
        <v>11</v>
      </c>
      <c r="B17" s="50">
        <v>75</v>
      </c>
      <c r="C17" s="51">
        <v>12</v>
      </c>
      <c r="D17" s="50">
        <v>6</v>
      </c>
      <c r="E17" s="52">
        <f t="shared" si="5"/>
        <v>-6</v>
      </c>
      <c r="F17" s="53">
        <f t="shared" si="0"/>
        <v>-0.5</v>
      </c>
      <c r="G17" s="54">
        <v>274</v>
      </c>
      <c r="H17" s="55">
        <v>229</v>
      </c>
      <c r="I17" s="52">
        <f t="shared" si="1"/>
        <v>-45</v>
      </c>
      <c r="J17" s="53">
        <f t="shared" si="2"/>
        <v>-0.16423357664233576</v>
      </c>
      <c r="K17" s="62">
        <f t="shared" si="3"/>
        <v>4.3795620437956206E-2</v>
      </c>
      <c r="L17" s="61">
        <f t="shared" si="6"/>
        <v>2.6200873362445413E-2</v>
      </c>
      <c r="M17" s="56">
        <f t="shared" si="7"/>
        <v>-1.7594747075510793E-2</v>
      </c>
      <c r="N17" s="59">
        <f t="shared" si="4"/>
        <v>-1.7594747075510793E-2</v>
      </c>
      <c r="O17" s="59">
        <v>-1.3889352832318964E-2</v>
      </c>
    </row>
    <row r="18" spans="1:15" x14ac:dyDescent="0.25">
      <c r="A18" s="49" t="s">
        <v>12</v>
      </c>
      <c r="B18" s="50">
        <v>220</v>
      </c>
      <c r="C18" s="51">
        <v>151</v>
      </c>
      <c r="D18" s="50">
        <v>135</v>
      </c>
      <c r="E18" s="52">
        <f t="shared" si="5"/>
        <v>-16</v>
      </c>
      <c r="F18" s="53">
        <f t="shared" si="0"/>
        <v>-0.10596026490066225</v>
      </c>
      <c r="G18" s="54">
        <v>1896</v>
      </c>
      <c r="H18" s="55">
        <v>1709</v>
      </c>
      <c r="I18" s="52">
        <f t="shared" si="1"/>
        <v>-187</v>
      </c>
      <c r="J18" s="53">
        <f t="shared" si="2"/>
        <v>-9.8628691983122366E-2</v>
      </c>
      <c r="K18" s="62">
        <f t="shared" si="3"/>
        <v>7.9641350210970463E-2</v>
      </c>
      <c r="L18" s="61">
        <f t="shared" si="6"/>
        <v>7.8993563487419538E-2</v>
      </c>
      <c r="M18" s="56">
        <f t="shared" si="7"/>
        <v>-6.4778672355092493E-4</v>
      </c>
      <c r="N18" s="59">
        <f t="shared" si="4"/>
        <v>-6.4778672355092493E-4</v>
      </c>
      <c r="O18" s="59">
        <v>1.4051787239962171E-3</v>
      </c>
    </row>
    <row r="19" spans="1:15" x14ac:dyDescent="0.25">
      <c r="A19" s="49" t="s">
        <v>13</v>
      </c>
      <c r="B19" s="50">
        <v>808</v>
      </c>
      <c r="C19" s="51">
        <v>239</v>
      </c>
      <c r="D19" s="50">
        <v>183</v>
      </c>
      <c r="E19" s="52">
        <f t="shared" si="5"/>
        <v>-56</v>
      </c>
      <c r="F19" s="53">
        <f t="shared" si="0"/>
        <v>-0.23430962343096234</v>
      </c>
      <c r="G19" s="54">
        <v>1672</v>
      </c>
      <c r="H19" s="55">
        <v>1616</v>
      </c>
      <c r="I19" s="52">
        <f t="shared" si="1"/>
        <v>-56</v>
      </c>
      <c r="J19" s="53">
        <f t="shared" si="2"/>
        <v>-3.3492822966507178E-2</v>
      </c>
      <c r="K19" s="62">
        <f t="shared" si="3"/>
        <v>0.14294258373205743</v>
      </c>
      <c r="L19" s="61">
        <f t="shared" si="6"/>
        <v>0.11324257425742575</v>
      </c>
      <c r="M19" s="56">
        <f t="shared" si="7"/>
        <v>-2.9700009474631681E-2</v>
      </c>
      <c r="N19" s="59">
        <f t="shared" si="4"/>
        <v>-2.9700009474631681E-2</v>
      </c>
      <c r="O19" s="59">
        <v>-3.1355803603078464E-2</v>
      </c>
    </row>
    <row r="20" spans="1:15" x14ac:dyDescent="0.25">
      <c r="A20" s="49" t="s">
        <v>14</v>
      </c>
      <c r="B20" s="50">
        <v>380</v>
      </c>
      <c r="C20" s="51">
        <v>197</v>
      </c>
      <c r="D20" s="50">
        <v>362</v>
      </c>
      <c r="E20" s="52">
        <f t="shared" si="5"/>
        <v>165</v>
      </c>
      <c r="F20" s="53">
        <f t="shared" si="0"/>
        <v>0.8375634517766497</v>
      </c>
      <c r="G20" s="54">
        <v>3028</v>
      </c>
      <c r="H20" s="55">
        <v>2853</v>
      </c>
      <c r="I20" s="52">
        <f t="shared" si="1"/>
        <v>-175</v>
      </c>
      <c r="J20" s="53">
        <f t="shared" si="2"/>
        <v>-5.7793923381770147E-2</v>
      </c>
      <c r="K20" s="62">
        <f t="shared" ref="K20:K27" si="8">C20/G20</f>
        <v>6.5059445178335534E-2</v>
      </c>
      <c r="L20" s="61">
        <f t="shared" si="6"/>
        <v>0.12688398177357169</v>
      </c>
      <c r="M20" s="56">
        <f t="shared" si="7"/>
        <v>6.1824536595236151E-2</v>
      </c>
      <c r="N20" s="59">
        <f t="shared" si="4"/>
        <v>6.1824536595236151E-2</v>
      </c>
      <c r="O20" s="59">
        <v>4.4673781532729509E-2</v>
      </c>
    </row>
    <row r="21" spans="1:15" x14ac:dyDescent="0.25">
      <c r="A21" s="49" t="s">
        <v>15</v>
      </c>
      <c r="B21" s="50">
        <v>720</v>
      </c>
      <c r="C21" s="51">
        <v>349</v>
      </c>
      <c r="D21" s="50">
        <v>336</v>
      </c>
      <c r="E21" s="52">
        <f t="shared" si="5"/>
        <v>-13</v>
      </c>
      <c r="F21" s="53">
        <f t="shared" si="0"/>
        <v>-3.7249283667621778E-2</v>
      </c>
      <c r="G21" s="54">
        <v>1188</v>
      </c>
      <c r="H21" s="55">
        <v>1093</v>
      </c>
      <c r="I21" s="52">
        <f t="shared" si="1"/>
        <v>-95</v>
      </c>
      <c r="J21" s="53">
        <f t="shared" si="2"/>
        <v>-7.9966329966329963E-2</v>
      </c>
      <c r="K21" s="62">
        <f t="shared" si="8"/>
        <v>0.29377104377104379</v>
      </c>
      <c r="L21" s="61">
        <f t="shared" si="6"/>
        <v>0.30741079597438242</v>
      </c>
      <c r="M21" s="56">
        <f t="shared" si="7"/>
        <v>1.3639752203338629E-2</v>
      </c>
      <c r="N21" s="59">
        <f t="shared" si="4"/>
        <v>1.3639752203338629E-2</v>
      </c>
      <c r="O21" s="59">
        <v>1.8778847067280391E-2</v>
      </c>
    </row>
    <row r="22" spans="1:15" x14ac:dyDescent="0.25">
      <c r="A22" s="49" t="s">
        <v>16</v>
      </c>
      <c r="B22" s="50" t="s">
        <v>52</v>
      </c>
      <c r="C22" s="51" t="s">
        <v>52</v>
      </c>
      <c r="D22" s="50">
        <v>3</v>
      </c>
      <c r="E22" s="52" t="str">
        <f t="shared" si="5"/>
        <v>-</v>
      </c>
      <c r="F22" s="53" t="str">
        <f t="shared" si="0"/>
        <v>-</v>
      </c>
      <c r="G22" s="54">
        <v>105</v>
      </c>
      <c r="H22" s="55">
        <v>86</v>
      </c>
      <c r="I22" s="52">
        <f t="shared" si="1"/>
        <v>-19</v>
      </c>
      <c r="J22" s="53">
        <f t="shared" si="2"/>
        <v>-0.18095238095238095</v>
      </c>
      <c r="K22" s="56" t="str">
        <f>IFERROR(C22/G22,"-")</f>
        <v>-</v>
      </c>
      <c r="L22" s="61">
        <f t="shared" si="6"/>
        <v>3.4883720930232558E-2</v>
      </c>
      <c r="M22" s="56" t="str">
        <f t="shared" si="7"/>
        <v>-</v>
      </c>
      <c r="N22" s="59" t="str">
        <f t="shared" si="4"/>
        <v>-</v>
      </c>
      <c r="O22" s="59" t="s">
        <v>52</v>
      </c>
    </row>
    <row r="23" spans="1:15" x14ac:dyDescent="0.25">
      <c r="A23" s="49" t="s">
        <v>17</v>
      </c>
      <c r="B23" s="50">
        <v>737</v>
      </c>
      <c r="C23" s="51">
        <v>307</v>
      </c>
      <c r="D23" s="50">
        <v>297</v>
      </c>
      <c r="E23" s="52">
        <f t="shared" si="5"/>
        <v>-10</v>
      </c>
      <c r="F23" s="53">
        <f t="shared" si="0"/>
        <v>-3.2573289902280131E-2</v>
      </c>
      <c r="G23" s="54">
        <v>2604</v>
      </c>
      <c r="H23" s="55">
        <v>2645</v>
      </c>
      <c r="I23" s="52">
        <f t="shared" si="1"/>
        <v>41</v>
      </c>
      <c r="J23" s="53">
        <f t="shared" si="2"/>
        <v>1.574500768049155E-2</v>
      </c>
      <c r="K23" s="62">
        <f t="shared" si="8"/>
        <v>0.11789554531490015</v>
      </c>
      <c r="L23" s="61">
        <f t="shared" si="6"/>
        <v>0.11228733459357278</v>
      </c>
      <c r="M23" s="56">
        <f t="shared" si="7"/>
        <v>-5.6082107213273752E-3</v>
      </c>
      <c r="N23" s="59">
        <f t="shared" si="4"/>
        <v>-5.6082107213273752E-3</v>
      </c>
      <c r="O23" s="59">
        <v>-1.9022453547391432E-2</v>
      </c>
    </row>
    <row r="24" spans="1:15" x14ac:dyDescent="0.25">
      <c r="A24" s="49" t="s">
        <v>18</v>
      </c>
      <c r="B24" s="50">
        <v>59</v>
      </c>
      <c r="C24" s="51" t="s">
        <v>52</v>
      </c>
      <c r="D24" s="50" t="s">
        <v>52</v>
      </c>
      <c r="E24" s="52" t="str">
        <f t="shared" si="5"/>
        <v>-</v>
      </c>
      <c r="F24" s="53" t="str">
        <f t="shared" si="0"/>
        <v>-</v>
      </c>
      <c r="G24" s="54">
        <v>31</v>
      </c>
      <c r="H24" s="55">
        <v>26</v>
      </c>
      <c r="I24" s="52">
        <f t="shared" si="1"/>
        <v>-5</v>
      </c>
      <c r="J24" s="53">
        <f t="shared" si="2"/>
        <v>-0.16129032258064516</v>
      </c>
      <c r="K24" s="56" t="str">
        <f>IFERROR(C24/G24,"-")</f>
        <v>-</v>
      </c>
      <c r="L24" s="61" t="str">
        <f t="shared" si="6"/>
        <v>-</v>
      </c>
      <c r="M24" s="56" t="str">
        <f t="shared" si="7"/>
        <v>-</v>
      </c>
      <c r="N24" s="59" t="str">
        <f t="shared" si="4"/>
        <v>-</v>
      </c>
      <c r="O24" s="59" t="s">
        <v>52</v>
      </c>
    </row>
    <row r="25" spans="1:15" x14ac:dyDescent="0.25">
      <c r="A25" s="49" t="s">
        <v>19</v>
      </c>
      <c r="B25" s="50">
        <v>158</v>
      </c>
      <c r="C25" s="51">
        <v>122</v>
      </c>
      <c r="D25" s="50">
        <v>101</v>
      </c>
      <c r="E25" s="52">
        <f t="shared" si="5"/>
        <v>-21</v>
      </c>
      <c r="F25" s="53">
        <f t="shared" si="0"/>
        <v>-0.1721311475409836</v>
      </c>
      <c r="G25" s="54">
        <v>614</v>
      </c>
      <c r="H25" s="55">
        <v>655</v>
      </c>
      <c r="I25" s="52">
        <f t="shared" si="1"/>
        <v>41</v>
      </c>
      <c r="J25" s="53">
        <f t="shared" si="2"/>
        <v>6.6775244299674269E-2</v>
      </c>
      <c r="K25" s="62">
        <f t="shared" si="8"/>
        <v>0.1986970684039088</v>
      </c>
      <c r="L25" s="61">
        <f t="shared" si="6"/>
        <v>0.15419847328244274</v>
      </c>
      <c r="M25" s="56">
        <f t="shared" si="7"/>
        <v>-4.4498595121466061E-2</v>
      </c>
      <c r="N25" s="59">
        <f t="shared" si="4"/>
        <v>-4.4498595121466061E-2</v>
      </c>
      <c r="O25" s="59">
        <v>-4.2451958185635741E-2</v>
      </c>
    </row>
    <row r="26" spans="1:15" x14ac:dyDescent="0.25">
      <c r="A26" s="49" t="s">
        <v>20</v>
      </c>
      <c r="B26" s="50">
        <v>38</v>
      </c>
      <c r="C26" s="51">
        <v>69</v>
      </c>
      <c r="D26" s="50">
        <v>86</v>
      </c>
      <c r="E26" s="52">
        <f t="shared" si="5"/>
        <v>17</v>
      </c>
      <c r="F26" s="53">
        <f t="shared" si="0"/>
        <v>0.24637681159420291</v>
      </c>
      <c r="G26" s="54">
        <v>137</v>
      </c>
      <c r="H26" s="55">
        <v>172</v>
      </c>
      <c r="I26" s="52">
        <f t="shared" si="1"/>
        <v>35</v>
      </c>
      <c r="J26" s="53">
        <f t="shared" si="2"/>
        <v>0.25547445255474455</v>
      </c>
      <c r="K26" s="62">
        <f t="shared" si="8"/>
        <v>0.5036496350364964</v>
      </c>
      <c r="L26" s="61">
        <f t="shared" si="6"/>
        <v>0.5</v>
      </c>
      <c r="M26" s="56">
        <f t="shared" si="7"/>
        <v>-3.6496350364964014E-3</v>
      </c>
      <c r="N26" s="60">
        <f t="shared" si="4"/>
        <v>-3.6496350364964014E-3</v>
      </c>
      <c r="O26" s="60">
        <v>0.1520915356951103</v>
      </c>
    </row>
    <row r="27" spans="1:15" x14ac:dyDescent="0.25">
      <c r="A27" s="63" t="s">
        <v>34</v>
      </c>
      <c r="B27" s="64">
        <v>7991</v>
      </c>
      <c r="C27" s="65">
        <v>2744</v>
      </c>
      <c r="D27" s="64">
        <v>2678</v>
      </c>
      <c r="E27" s="66">
        <f t="shared" si="5"/>
        <v>-66</v>
      </c>
      <c r="F27" s="67">
        <f t="shared" si="0"/>
        <v>-2.4052478134110787E-2</v>
      </c>
      <c r="G27" s="68">
        <v>8084</v>
      </c>
      <c r="H27" s="69">
        <v>7538</v>
      </c>
      <c r="I27" s="66">
        <f t="shared" si="1"/>
        <v>-546</v>
      </c>
      <c r="J27" s="67">
        <f t="shared" si="2"/>
        <v>-6.7540821375556656E-2</v>
      </c>
      <c r="K27" s="74">
        <f t="shared" si="8"/>
        <v>0.33943592281048984</v>
      </c>
      <c r="L27" s="73">
        <f t="shared" si="6"/>
        <v>0.3552666489785089</v>
      </c>
      <c r="M27" s="70">
        <f t="shared" si="7"/>
        <v>1.583072616801906E-2</v>
      </c>
      <c r="N27" s="72">
        <f t="shared" si="4"/>
        <v>1.583072616801906E-2</v>
      </c>
      <c r="O27" s="72">
        <v>1.8432943100797683E-2</v>
      </c>
    </row>
    <row r="29" spans="1:15" x14ac:dyDescent="0.25">
      <c r="G29" t="s">
        <v>43</v>
      </c>
    </row>
    <row r="30" spans="1:15" x14ac:dyDescent="0.25">
      <c r="B30" s="32"/>
      <c r="G30" t="s">
        <v>42</v>
      </c>
    </row>
    <row r="31" spans="1:15" x14ac:dyDescent="0.25">
      <c r="B31" s="33"/>
    </row>
  </sheetData>
  <mergeCells count="4">
    <mergeCell ref="C3:F3"/>
    <mergeCell ref="G3:J3"/>
    <mergeCell ref="K3:M3"/>
    <mergeCell ref="N3:O3"/>
  </mergeCells>
  <conditionalFormatting sqref="N6:N27">
    <cfRule type="iconSet" priority="23">
      <iconSet showValue="0" reverse="1">
        <cfvo type="percent" val="0"/>
        <cfvo type="num" val="-0.02"/>
        <cfvo type="num" val="0.03"/>
      </iconSet>
    </cfRule>
  </conditionalFormatting>
  <conditionalFormatting sqref="O6:O27">
    <cfRule type="iconSet" priority="1">
      <iconSet showValue="0" reverse="1">
        <cfvo type="percent" val="0"/>
        <cfvo type="num" val="-0.02"/>
        <cfvo type="num" val="0.03"/>
      </iconSet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G27" sqref="G27"/>
    </sheetView>
  </sheetViews>
  <sheetFormatPr defaultRowHeight="15" x14ac:dyDescent="0.25"/>
  <cols>
    <col min="1" max="1" width="35.7109375" bestFit="1" customWidth="1"/>
    <col min="2" max="2" width="10.140625" customWidth="1"/>
    <col min="3" max="4" width="15.28515625" bestFit="1" customWidth="1"/>
    <col min="7" max="8" width="15.28515625" bestFit="1" customWidth="1"/>
    <col min="14" max="14" width="11.42578125" customWidth="1"/>
    <col min="15" max="15" width="11.85546875" customWidth="1"/>
  </cols>
  <sheetData>
    <row r="1" spans="1:15" ht="19.5" x14ac:dyDescent="0.3">
      <c r="A1" s="16" t="s">
        <v>39</v>
      </c>
    </row>
    <row r="3" spans="1:15" ht="22.5" customHeight="1" x14ac:dyDescent="0.25">
      <c r="A3" s="1"/>
      <c r="B3" s="79" t="s">
        <v>21</v>
      </c>
      <c r="C3" s="92" t="s">
        <v>22</v>
      </c>
      <c r="D3" s="93"/>
      <c r="E3" s="93"/>
      <c r="F3" s="93"/>
      <c r="G3" s="92" t="s">
        <v>23</v>
      </c>
      <c r="H3" s="93"/>
      <c r="I3" s="93"/>
      <c r="J3" s="93"/>
      <c r="K3" s="94" t="s">
        <v>24</v>
      </c>
      <c r="L3" s="95"/>
      <c r="M3" s="96"/>
      <c r="N3" s="97" t="s">
        <v>25</v>
      </c>
      <c r="O3" s="98"/>
    </row>
    <row r="4" spans="1:15" ht="33.75" x14ac:dyDescent="0.25">
      <c r="A4" s="3"/>
      <c r="B4" s="4" t="s">
        <v>53</v>
      </c>
      <c r="C4" s="5" t="str">
        <f>Bornholm!C4</f>
        <v>Maj18-Jul18</v>
      </c>
      <c r="D4" s="5" t="str">
        <f>Bornholm!D4</f>
        <v>Maj19-Jul19</v>
      </c>
      <c r="E4" s="5" t="s">
        <v>26</v>
      </c>
      <c r="F4" s="6" t="s">
        <v>26</v>
      </c>
      <c r="G4" s="5" t="str">
        <f>C4</f>
        <v>Maj18-Jul18</v>
      </c>
      <c r="H4" s="5" t="str">
        <f>D4</f>
        <v>Maj19-Jul19</v>
      </c>
      <c r="I4" s="5" t="s">
        <v>26</v>
      </c>
      <c r="J4" s="6" t="s">
        <v>26</v>
      </c>
      <c r="K4" s="5" t="str">
        <f>C4</f>
        <v>Maj18-Jul18</v>
      </c>
      <c r="L4" s="5" t="str">
        <f>D4</f>
        <v>Maj19-Jul19</v>
      </c>
      <c r="M4" s="6" t="s">
        <v>27</v>
      </c>
      <c r="N4" s="7" t="str">
        <f>Bornholm!N4</f>
        <v>Fra Maj18-Jul18
til Maj19-Jul19</v>
      </c>
      <c r="O4" s="7" t="str">
        <f>Bornholm!O4</f>
        <v>Fra Apr18-Jun18
til Apr19-Jun19</v>
      </c>
    </row>
    <row r="5" spans="1:15" x14ac:dyDescent="0.25">
      <c r="A5" s="8" t="s">
        <v>28</v>
      </c>
      <c r="B5" s="9" t="s">
        <v>29</v>
      </c>
      <c r="C5" s="10" t="s">
        <v>30</v>
      </c>
      <c r="D5" s="11" t="s">
        <v>30</v>
      </c>
      <c r="E5" s="11" t="s">
        <v>29</v>
      </c>
      <c r="F5" s="20" t="s">
        <v>31</v>
      </c>
      <c r="G5" s="10" t="s">
        <v>30</v>
      </c>
      <c r="H5" s="11" t="s">
        <v>30</v>
      </c>
      <c r="I5" s="38" t="s">
        <v>29</v>
      </c>
      <c r="J5" s="11" t="s">
        <v>32</v>
      </c>
      <c r="K5" s="12"/>
      <c r="L5" s="13"/>
      <c r="M5" s="14"/>
      <c r="N5" s="7"/>
      <c r="O5" s="7"/>
    </row>
    <row r="6" spans="1:15" x14ac:dyDescent="0.25">
      <c r="A6" s="49" t="s">
        <v>0</v>
      </c>
      <c r="B6" s="50">
        <v>141</v>
      </c>
      <c r="C6" s="51">
        <v>124</v>
      </c>
      <c r="D6" s="50">
        <v>117</v>
      </c>
      <c r="E6" s="52">
        <f>IFERROR(D6-C6,"-")</f>
        <v>-7</v>
      </c>
      <c r="F6" s="53">
        <f t="shared" ref="F6:F27" si="0">IFERROR(E6/C6,"-")</f>
        <v>-5.6451612903225805E-2</v>
      </c>
      <c r="G6" s="54">
        <v>414</v>
      </c>
      <c r="H6" s="55">
        <v>446</v>
      </c>
      <c r="I6" s="52">
        <f t="shared" ref="I6:I27" si="1">H6-G6</f>
        <v>32</v>
      </c>
      <c r="J6" s="53">
        <f t="shared" ref="J6:J27" si="2">IFERROR(I6/G6,"-")</f>
        <v>7.7294685990338161E-2</v>
      </c>
      <c r="K6" s="56">
        <f>IFERROR(C6/G6,"-")</f>
        <v>0.29951690821256038</v>
      </c>
      <c r="L6" s="61">
        <f>IFERROR(D6/H6,"-")</f>
        <v>0.2623318385650224</v>
      </c>
      <c r="M6" s="56">
        <f>IFERROR(L6-K6,"-")</f>
        <v>-3.7185069647537983E-2</v>
      </c>
      <c r="N6" s="58">
        <f t="shared" ref="N6:N27" si="3">M6</f>
        <v>-3.7185069647537983E-2</v>
      </c>
      <c r="O6" s="58">
        <v>-2.8812170925895331E-2</v>
      </c>
    </row>
    <row r="7" spans="1:15" x14ac:dyDescent="0.25">
      <c r="A7" s="49" t="s">
        <v>1</v>
      </c>
      <c r="B7" s="50">
        <v>679</v>
      </c>
      <c r="C7" s="51">
        <v>95</v>
      </c>
      <c r="D7" s="50">
        <v>118</v>
      </c>
      <c r="E7" s="52">
        <f t="shared" ref="E7:E27" si="4">IFERROR(D7-C7,"-")</f>
        <v>23</v>
      </c>
      <c r="F7" s="53">
        <f t="shared" si="0"/>
        <v>0.24210526315789474</v>
      </c>
      <c r="G7" s="54">
        <v>349</v>
      </c>
      <c r="H7" s="55">
        <v>281</v>
      </c>
      <c r="I7" s="52">
        <f t="shared" si="1"/>
        <v>-68</v>
      </c>
      <c r="J7" s="53">
        <f t="shared" si="2"/>
        <v>-0.19484240687679083</v>
      </c>
      <c r="K7" s="56">
        <f t="shared" ref="K7:K27" si="5">IFERROR(C7/G7,"-")</f>
        <v>0.27220630372492838</v>
      </c>
      <c r="L7" s="61">
        <f t="shared" ref="L7:L27" si="6">IFERROR(D7/H7,"-")</f>
        <v>0.41992882562277578</v>
      </c>
      <c r="M7" s="56">
        <f t="shared" ref="M7:M27" si="7">IFERROR(L7-K7,"-")</f>
        <v>0.1477225218978474</v>
      </c>
      <c r="N7" s="59">
        <f t="shared" si="3"/>
        <v>0.1477225218978474</v>
      </c>
      <c r="O7" s="59">
        <v>5.8873777110194703E-2</v>
      </c>
    </row>
    <row r="8" spans="1:15" x14ac:dyDescent="0.25">
      <c r="A8" s="49" t="s">
        <v>2</v>
      </c>
      <c r="B8" s="50">
        <v>20</v>
      </c>
      <c r="C8" s="51" t="s">
        <v>52</v>
      </c>
      <c r="D8" s="50">
        <v>6</v>
      </c>
      <c r="E8" s="52" t="str">
        <f t="shared" si="4"/>
        <v>-</v>
      </c>
      <c r="F8" s="53" t="str">
        <f t="shared" si="0"/>
        <v>-</v>
      </c>
      <c r="G8" s="54">
        <v>115</v>
      </c>
      <c r="H8" s="55">
        <v>120</v>
      </c>
      <c r="I8" s="52">
        <f t="shared" si="1"/>
        <v>5</v>
      </c>
      <c r="J8" s="53">
        <f t="shared" si="2"/>
        <v>4.3478260869565216E-2</v>
      </c>
      <c r="K8" s="56" t="str">
        <f t="shared" si="5"/>
        <v>-</v>
      </c>
      <c r="L8" s="61">
        <f t="shared" si="6"/>
        <v>0.05</v>
      </c>
      <c r="M8" s="56" t="str">
        <f t="shared" si="7"/>
        <v>-</v>
      </c>
      <c r="N8" s="59" t="str">
        <f t="shared" si="3"/>
        <v>-</v>
      </c>
      <c r="O8" s="59" t="s">
        <v>52</v>
      </c>
    </row>
    <row r="9" spans="1:15" x14ac:dyDescent="0.25">
      <c r="A9" s="49" t="s">
        <v>3</v>
      </c>
      <c r="B9" s="50">
        <v>164</v>
      </c>
      <c r="C9" s="51">
        <v>32</v>
      </c>
      <c r="D9" s="50">
        <v>40</v>
      </c>
      <c r="E9" s="52">
        <f t="shared" si="4"/>
        <v>8</v>
      </c>
      <c r="F9" s="53">
        <f t="shared" si="0"/>
        <v>0.25</v>
      </c>
      <c r="G9" s="54">
        <v>726</v>
      </c>
      <c r="H9" s="55">
        <v>668</v>
      </c>
      <c r="I9" s="52">
        <f t="shared" si="1"/>
        <v>-58</v>
      </c>
      <c r="J9" s="53">
        <f t="shared" si="2"/>
        <v>-7.9889807162534437E-2</v>
      </c>
      <c r="K9" s="56">
        <f t="shared" si="5"/>
        <v>4.4077134986225897E-2</v>
      </c>
      <c r="L9" s="61">
        <f t="shared" si="6"/>
        <v>5.9880239520958084E-2</v>
      </c>
      <c r="M9" s="56">
        <f t="shared" si="7"/>
        <v>1.5803104534732187E-2</v>
      </c>
      <c r="N9" s="59">
        <f t="shared" si="3"/>
        <v>1.5803104534732187E-2</v>
      </c>
      <c r="O9" s="59">
        <v>2.9633245158695934E-3</v>
      </c>
    </row>
    <row r="10" spans="1:15" x14ac:dyDescent="0.25">
      <c r="A10" s="49" t="s">
        <v>4</v>
      </c>
      <c r="B10" s="50">
        <v>216</v>
      </c>
      <c r="C10" s="51">
        <v>84</v>
      </c>
      <c r="D10" s="50">
        <v>47</v>
      </c>
      <c r="E10" s="52">
        <f t="shared" si="4"/>
        <v>-37</v>
      </c>
      <c r="F10" s="53">
        <f t="shared" si="0"/>
        <v>-0.44047619047619047</v>
      </c>
      <c r="G10" s="54">
        <v>806</v>
      </c>
      <c r="H10" s="55">
        <v>763</v>
      </c>
      <c r="I10" s="52">
        <f t="shared" si="1"/>
        <v>-43</v>
      </c>
      <c r="J10" s="53">
        <f t="shared" si="2"/>
        <v>-5.3349875930521089E-2</v>
      </c>
      <c r="K10" s="56">
        <f t="shared" si="5"/>
        <v>0.10421836228287841</v>
      </c>
      <c r="L10" s="61">
        <f t="shared" si="6"/>
        <v>6.1598951507208385E-2</v>
      </c>
      <c r="M10" s="56">
        <f t="shared" si="7"/>
        <v>-4.2619410775670025E-2</v>
      </c>
      <c r="N10" s="59">
        <f t="shared" si="3"/>
        <v>-4.2619410775670025E-2</v>
      </c>
      <c r="O10" s="59">
        <v>-3.651605023691476E-2</v>
      </c>
    </row>
    <row r="11" spans="1:15" x14ac:dyDescent="0.25">
      <c r="A11" s="49" t="s">
        <v>5</v>
      </c>
      <c r="B11" s="50">
        <v>35</v>
      </c>
      <c r="C11" s="51">
        <v>18</v>
      </c>
      <c r="D11" s="50">
        <v>15</v>
      </c>
      <c r="E11" s="52">
        <f t="shared" si="4"/>
        <v>-3</v>
      </c>
      <c r="F11" s="53">
        <f t="shared" si="0"/>
        <v>-0.16666666666666666</v>
      </c>
      <c r="G11" s="54">
        <v>141</v>
      </c>
      <c r="H11" s="55">
        <v>134</v>
      </c>
      <c r="I11" s="52">
        <f t="shared" si="1"/>
        <v>-7</v>
      </c>
      <c r="J11" s="53">
        <f t="shared" si="2"/>
        <v>-4.9645390070921988E-2</v>
      </c>
      <c r="K11" s="56">
        <f t="shared" si="5"/>
        <v>0.1276595744680851</v>
      </c>
      <c r="L11" s="61">
        <f t="shared" si="6"/>
        <v>0.11194029850746269</v>
      </c>
      <c r="M11" s="56">
        <f t="shared" si="7"/>
        <v>-1.5719275960622406E-2</v>
      </c>
      <c r="N11" s="59">
        <f t="shared" si="3"/>
        <v>-1.5719275960622406E-2</v>
      </c>
      <c r="O11" s="59">
        <v>4.1828063749719202E-2</v>
      </c>
    </row>
    <row r="12" spans="1:15" x14ac:dyDescent="0.25">
      <c r="A12" s="49" t="s">
        <v>6</v>
      </c>
      <c r="B12" s="50">
        <v>358</v>
      </c>
      <c r="C12" s="51">
        <v>63</v>
      </c>
      <c r="D12" s="50">
        <v>61</v>
      </c>
      <c r="E12" s="52">
        <f t="shared" si="4"/>
        <v>-2</v>
      </c>
      <c r="F12" s="53">
        <f t="shared" si="0"/>
        <v>-3.1746031746031744E-2</v>
      </c>
      <c r="G12" s="54">
        <v>251</v>
      </c>
      <c r="H12" s="55">
        <v>237</v>
      </c>
      <c r="I12" s="52">
        <f t="shared" si="1"/>
        <v>-14</v>
      </c>
      <c r="J12" s="53">
        <f t="shared" si="2"/>
        <v>-5.5776892430278883E-2</v>
      </c>
      <c r="K12" s="56">
        <f t="shared" si="5"/>
        <v>0.25099601593625498</v>
      </c>
      <c r="L12" s="61">
        <f t="shared" si="6"/>
        <v>0.25738396624472576</v>
      </c>
      <c r="M12" s="56">
        <f t="shared" si="7"/>
        <v>6.38795030847078E-3</v>
      </c>
      <c r="N12" s="59">
        <f t="shared" si="3"/>
        <v>6.38795030847078E-3</v>
      </c>
      <c r="O12" s="59">
        <v>5.9438384762629165E-2</v>
      </c>
    </row>
    <row r="13" spans="1:15" x14ac:dyDescent="0.25">
      <c r="A13" s="49" t="s">
        <v>7</v>
      </c>
      <c r="B13" s="50">
        <v>93</v>
      </c>
      <c r="C13" s="51">
        <v>93</v>
      </c>
      <c r="D13" s="50">
        <v>47</v>
      </c>
      <c r="E13" s="52">
        <f t="shared" si="4"/>
        <v>-46</v>
      </c>
      <c r="F13" s="53">
        <f t="shared" si="0"/>
        <v>-0.4946236559139785</v>
      </c>
      <c r="G13" s="54">
        <v>534</v>
      </c>
      <c r="H13" s="55">
        <v>521</v>
      </c>
      <c r="I13" s="52">
        <f t="shared" si="1"/>
        <v>-13</v>
      </c>
      <c r="J13" s="53">
        <f t="shared" si="2"/>
        <v>-2.4344569288389514E-2</v>
      </c>
      <c r="K13" s="56">
        <f t="shared" si="5"/>
        <v>0.17415730337078653</v>
      </c>
      <c r="L13" s="61">
        <f t="shared" si="6"/>
        <v>9.0211132437619967E-2</v>
      </c>
      <c r="M13" s="56">
        <f t="shared" si="7"/>
        <v>-8.3946170933166558E-2</v>
      </c>
      <c r="N13" s="59">
        <f t="shared" si="3"/>
        <v>-8.3946170933166558E-2</v>
      </c>
      <c r="O13" s="59">
        <v>-1.3556634358112024E-2</v>
      </c>
    </row>
    <row r="14" spans="1:15" x14ac:dyDescent="0.25">
      <c r="A14" s="49" t="s">
        <v>8</v>
      </c>
      <c r="B14" s="50">
        <v>106</v>
      </c>
      <c r="C14" s="51">
        <v>13</v>
      </c>
      <c r="D14" s="50">
        <v>8</v>
      </c>
      <c r="E14" s="52">
        <f t="shared" si="4"/>
        <v>-5</v>
      </c>
      <c r="F14" s="53">
        <f t="shared" si="0"/>
        <v>-0.38461538461538464</v>
      </c>
      <c r="G14" s="54">
        <v>320</v>
      </c>
      <c r="H14" s="55">
        <v>299</v>
      </c>
      <c r="I14" s="52">
        <f t="shared" si="1"/>
        <v>-21</v>
      </c>
      <c r="J14" s="53">
        <f t="shared" si="2"/>
        <v>-6.5625000000000003E-2</v>
      </c>
      <c r="K14" s="56">
        <f t="shared" si="5"/>
        <v>4.0625000000000001E-2</v>
      </c>
      <c r="L14" s="61">
        <f t="shared" si="6"/>
        <v>2.6755852842809364E-2</v>
      </c>
      <c r="M14" s="56">
        <f t="shared" si="7"/>
        <v>-1.3869147157190637E-2</v>
      </c>
      <c r="N14" s="59">
        <f t="shared" si="3"/>
        <v>-1.3869147157190637E-2</v>
      </c>
      <c r="O14" s="59">
        <v>-2.5355444726646165E-3</v>
      </c>
    </row>
    <row r="15" spans="1:15" x14ac:dyDescent="0.25">
      <c r="A15" s="49" t="s">
        <v>9</v>
      </c>
      <c r="B15" s="50">
        <v>78</v>
      </c>
      <c r="C15" s="51">
        <v>41</v>
      </c>
      <c r="D15" s="50">
        <v>37</v>
      </c>
      <c r="E15" s="52">
        <f t="shared" si="4"/>
        <v>-4</v>
      </c>
      <c r="F15" s="53">
        <f t="shared" si="0"/>
        <v>-9.7560975609756101E-2</v>
      </c>
      <c r="G15" s="54">
        <v>186</v>
      </c>
      <c r="H15" s="55">
        <v>169</v>
      </c>
      <c r="I15" s="52">
        <f t="shared" si="1"/>
        <v>-17</v>
      </c>
      <c r="J15" s="53">
        <f t="shared" si="2"/>
        <v>-9.1397849462365593E-2</v>
      </c>
      <c r="K15" s="56">
        <f t="shared" si="5"/>
        <v>0.22043010752688172</v>
      </c>
      <c r="L15" s="61">
        <f t="shared" si="6"/>
        <v>0.21893491124260356</v>
      </c>
      <c r="M15" s="56">
        <f t="shared" si="7"/>
        <v>-1.4951962842781608E-3</v>
      </c>
      <c r="N15" s="59">
        <f t="shared" si="3"/>
        <v>-1.4951962842781608E-3</v>
      </c>
      <c r="O15" s="59">
        <v>-5.0792576266248668E-3</v>
      </c>
    </row>
    <row r="16" spans="1:15" x14ac:dyDescent="0.25">
      <c r="A16" s="49" t="s">
        <v>10</v>
      </c>
      <c r="B16" s="50">
        <v>10</v>
      </c>
      <c r="C16" s="51">
        <v>8</v>
      </c>
      <c r="D16" s="50">
        <v>6</v>
      </c>
      <c r="E16" s="52">
        <f t="shared" si="4"/>
        <v>-2</v>
      </c>
      <c r="F16" s="53">
        <f t="shared" si="0"/>
        <v>-0.25</v>
      </c>
      <c r="G16" s="54">
        <v>149</v>
      </c>
      <c r="H16" s="55">
        <v>172</v>
      </c>
      <c r="I16" s="52">
        <f t="shared" si="1"/>
        <v>23</v>
      </c>
      <c r="J16" s="53">
        <f t="shared" si="2"/>
        <v>0.15436241610738255</v>
      </c>
      <c r="K16" s="56">
        <f t="shared" si="5"/>
        <v>5.3691275167785234E-2</v>
      </c>
      <c r="L16" s="61">
        <f t="shared" si="6"/>
        <v>3.4883720930232558E-2</v>
      </c>
      <c r="M16" s="56">
        <f t="shared" si="7"/>
        <v>-1.8807554237552676E-2</v>
      </c>
      <c r="N16" s="59">
        <f t="shared" si="3"/>
        <v>-1.8807554237552676E-2</v>
      </c>
      <c r="O16" s="59">
        <v>-2.1941209936508728E-2</v>
      </c>
    </row>
    <row r="17" spans="1:15" x14ac:dyDescent="0.25">
      <c r="A17" s="49" t="s">
        <v>11</v>
      </c>
      <c r="B17" s="50">
        <v>42</v>
      </c>
      <c r="C17" s="51">
        <v>7</v>
      </c>
      <c r="D17" s="50">
        <v>9</v>
      </c>
      <c r="E17" s="52">
        <f t="shared" si="4"/>
        <v>2</v>
      </c>
      <c r="F17" s="53">
        <f t="shared" si="0"/>
        <v>0.2857142857142857</v>
      </c>
      <c r="G17" s="54">
        <v>149</v>
      </c>
      <c r="H17" s="55">
        <v>152</v>
      </c>
      <c r="I17" s="52">
        <f t="shared" si="1"/>
        <v>3</v>
      </c>
      <c r="J17" s="53">
        <f t="shared" si="2"/>
        <v>2.0134228187919462E-2</v>
      </c>
      <c r="K17" s="56">
        <f t="shared" si="5"/>
        <v>4.6979865771812082E-2</v>
      </c>
      <c r="L17" s="61">
        <f t="shared" si="6"/>
        <v>5.921052631578947E-2</v>
      </c>
      <c r="M17" s="56">
        <f t="shared" si="7"/>
        <v>1.2230660543977388E-2</v>
      </c>
      <c r="N17" s="59">
        <f t="shared" si="3"/>
        <v>1.2230660543977388E-2</v>
      </c>
      <c r="O17" s="59">
        <v>-2.0196385422322438E-2</v>
      </c>
    </row>
    <row r="18" spans="1:15" x14ac:dyDescent="0.25">
      <c r="A18" s="49" t="s">
        <v>12</v>
      </c>
      <c r="B18" s="50">
        <v>155</v>
      </c>
      <c r="C18" s="51">
        <v>85</v>
      </c>
      <c r="D18" s="50">
        <v>69</v>
      </c>
      <c r="E18" s="52">
        <f t="shared" si="4"/>
        <v>-16</v>
      </c>
      <c r="F18" s="53">
        <f t="shared" si="0"/>
        <v>-0.18823529411764706</v>
      </c>
      <c r="G18" s="54">
        <v>728</v>
      </c>
      <c r="H18" s="55">
        <v>723</v>
      </c>
      <c r="I18" s="52">
        <f t="shared" si="1"/>
        <v>-5</v>
      </c>
      <c r="J18" s="53">
        <f t="shared" si="2"/>
        <v>-6.868131868131868E-3</v>
      </c>
      <c r="K18" s="56">
        <f t="shared" si="5"/>
        <v>0.11675824175824176</v>
      </c>
      <c r="L18" s="61">
        <f t="shared" si="6"/>
        <v>9.5435684647302899E-2</v>
      </c>
      <c r="M18" s="56">
        <f t="shared" si="7"/>
        <v>-2.1322557110938861E-2</v>
      </c>
      <c r="N18" s="59">
        <f t="shared" si="3"/>
        <v>-2.1322557110938861E-2</v>
      </c>
      <c r="O18" s="59">
        <v>-1.4737590032622566E-2</v>
      </c>
    </row>
    <row r="19" spans="1:15" x14ac:dyDescent="0.25">
      <c r="A19" s="49" t="s">
        <v>13</v>
      </c>
      <c r="B19" s="50">
        <v>75</v>
      </c>
      <c r="C19" s="51">
        <v>65</v>
      </c>
      <c r="D19" s="50">
        <v>56</v>
      </c>
      <c r="E19" s="52">
        <f t="shared" si="4"/>
        <v>-9</v>
      </c>
      <c r="F19" s="53">
        <f t="shared" si="0"/>
        <v>-0.13846153846153847</v>
      </c>
      <c r="G19" s="54">
        <v>707</v>
      </c>
      <c r="H19" s="55">
        <v>601</v>
      </c>
      <c r="I19" s="52">
        <f t="shared" si="1"/>
        <v>-106</v>
      </c>
      <c r="J19" s="53">
        <f t="shared" si="2"/>
        <v>-0.14992927864214992</v>
      </c>
      <c r="K19" s="56">
        <f t="shared" si="5"/>
        <v>9.1937765205091934E-2</v>
      </c>
      <c r="L19" s="61">
        <f t="shared" si="6"/>
        <v>9.3178036605657238E-2</v>
      </c>
      <c r="M19" s="56">
        <f t="shared" si="7"/>
        <v>1.2402714005653043E-3</v>
      </c>
      <c r="N19" s="59">
        <f t="shared" si="3"/>
        <v>1.2402714005653043E-3</v>
      </c>
      <c r="O19" s="59">
        <v>5.8211489475501338E-3</v>
      </c>
    </row>
    <row r="20" spans="1:15" x14ac:dyDescent="0.25">
      <c r="A20" s="49" t="s">
        <v>14</v>
      </c>
      <c r="B20" s="50">
        <v>261</v>
      </c>
      <c r="C20" s="51">
        <v>73</v>
      </c>
      <c r="D20" s="50">
        <v>143</v>
      </c>
      <c r="E20" s="52">
        <f t="shared" si="4"/>
        <v>70</v>
      </c>
      <c r="F20" s="53">
        <f t="shared" si="0"/>
        <v>0.95890410958904104</v>
      </c>
      <c r="G20" s="54">
        <v>1164</v>
      </c>
      <c r="H20" s="55">
        <v>1113</v>
      </c>
      <c r="I20" s="52">
        <f t="shared" si="1"/>
        <v>-51</v>
      </c>
      <c r="J20" s="53">
        <f t="shared" si="2"/>
        <v>-4.3814432989690719E-2</v>
      </c>
      <c r="K20" s="56">
        <f t="shared" si="5"/>
        <v>6.2714776632302405E-2</v>
      </c>
      <c r="L20" s="61">
        <f t="shared" si="6"/>
        <v>0.12848158131176998</v>
      </c>
      <c r="M20" s="56">
        <f t="shared" si="7"/>
        <v>6.5766804679467578E-2</v>
      </c>
      <c r="N20" s="59">
        <f t="shared" si="3"/>
        <v>6.5766804679467578E-2</v>
      </c>
      <c r="O20" s="59">
        <v>6.835781927643618E-2</v>
      </c>
    </row>
    <row r="21" spans="1:15" x14ac:dyDescent="0.25">
      <c r="A21" s="49" t="s">
        <v>15</v>
      </c>
      <c r="B21" s="50">
        <v>303</v>
      </c>
      <c r="C21" s="51">
        <v>129</v>
      </c>
      <c r="D21" s="50">
        <v>128</v>
      </c>
      <c r="E21" s="52">
        <f t="shared" si="4"/>
        <v>-1</v>
      </c>
      <c r="F21" s="53">
        <f t="shared" si="0"/>
        <v>-7.7519379844961239E-3</v>
      </c>
      <c r="G21" s="54">
        <v>516</v>
      </c>
      <c r="H21" s="55">
        <v>443</v>
      </c>
      <c r="I21" s="52">
        <f t="shared" si="1"/>
        <v>-73</v>
      </c>
      <c r="J21" s="53">
        <f t="shared" si="2"/>
        <v>-0.14147286821705427</v>
      </c>
      <c r="K21" s="56">
        <f t="shared" si="5"/>
        <v>0.25</v>
      </c>
      <c r="L21" s="61">
        <f t="shared" si="6"/>
        <v>0.28893905191873587</v>
      </c>
      <c r="M21" s="56">
        <f t="shared" si="7"/>
        <v>3.8939051918735867E-2</v>
      </c>
      <c r="N21" s="59">
        <f t="shared" si="3"/>
        <v>3.8939051918735867E-2</v>
      </c>
      <c r="O21" s="59">
        <v>3.6866797769861348E-2</v>
      </c>
    </row>
    <row r="22" spans="1:15" x14ac:dyDescent="0.25">
      <c r="A22" s="49" t="s">
        <v>16</v>
      </c>
      <c r="B22" s="50" t="s">
        <v>52</v>
      </c>
      <c r="C22" s="51" t="s">
        <v>52</v>
      </c>
      <c r="D22" s="50" t="s">
        <v>52</v>
      </c>
      <c r="E22" s="52" t="str">
        <f t="shared" si="4"/>
        <v>-</v>
      </c>
      <c r="F22" s="53" t="str">
        <f t="shared" si="0"/>
        <v>-</v>
      </c>
      <c r="G22" s="54">
        <v>86</v>
      </c>
      <c r="H22" s="55">
        <v>60</v>
      </c>
      <c r="I22" s="52">
        <f t="shared" si="1"/>
        <v>-26</v>
      </c>
      <c r="J22" s="53">
        <f t="shared" si="2"/>
        <v>-0.30232558139534882</v>
      </c>
      <c r="K22" s="56" t="str">
        <f t="shared" si="5"/>
        <v>-</v>
      </c>
      <c r="L22" s="61" t="str">
        <f t="shared" si="6"/>
        <v>-</v>
      </c>
      <c r="M22" s="56" t="str">
        <f t="shared" si="7"/>
        <v>-</v>
      </c>
      <c r="N22" s="59" t="str">
        <f t="shared" si="3"/>
        <v>-</v>
      </c>
      <c r="O22" s="59" t="s">
        <v>52</v>
      </c>
    </row>
    <row r="23" spans="1:15" x14ac:dyDescent="0.25">
      <c r="A23" s="49" t="s">
        <v>17</v>
      </c>
      <c r="B23" s="50">
        <v>114</v>
      </c>
      <c r="C23" s="51">
        <v>85</v>
      </c>
      <c r="D23" s="50">
        <v>86</v>
      </c>
      <c r="E23" s="52">
        <f t="shared" si="4"/>
        <v>1</v>
      </c>
      <c r="F23" s="53">
        <f t="shared" si="0"/>
        <v>1.1764705882352941E-2</v>
      </c>
      <c r="G23" s="54">
        <v>956</v>
      </c>
      <c r="H23" s="55">
        <v>837</v>
      </c>
      <c r="I23" s="52">
        <f t="shared" si="1"/>
        <v>-119</v>
      </c>
      <c r="J23" s="53">
        <f t="shared" si="2"/>
        <v>-0.12447698744769875</v>
      </c>
      <c r="K23" s="56">
        <f t="shared" si="5"/>
        <v>8.8912133891213385E-2</v>
      </c>
      <c r="L23" s="61">
        <f t="shared" si="6"/>
        <v>0.10274790919952211</v>
      </c>
      <c r="M23" s="56">
        <f t="shared" si="7"/>
        <v>1.383577530830872E-2</v>
      </c>
      <c r="N23" s="59">
        <f t="shared" si="3"/>
        <v>1.383577530830872E-2</v>
      </c>
      <c r="O23" s="59">
        <v>2.1635922809087951E-2</v>
      </c>
    </row>
    <row r="24" spans="1:15" x14ac:dyDescent="0.25">
      <c r="A24" s="49" t="s">
        <v>18</v>
      </c>
      <c r="B24" s="50">
        <v>29</v>
      </c>
      <c r="C24" s="51">
        <v>6</v>
      </c>
      <c r="D24" s="50">
        <v>9</v>
      </c>
      <c r="E24" s="52">
        <f t="shared" si="4"/>
        <v>3</v>
      </c>
      <c r="F24" s="53">
        <f t="shared" si="0"/>
        <v>0.5</v>
      </c>
      <c r="G24" s="54">
        <v>22</v>
      </c>
      <c r="H24" s="55">
        <v>23</v>
      </c>
      <c r="I24" s="52">
        <f t="shared" si="1"/>
        <v>1</v>
      </c>
      <c r="J24" s="53">
        <f t="shared" si="2"/>
        <v>4.5454545454545456E-2</v>
      </c>
      <c r="K24" s="56">
        <f t="shared" si="5"/>
        <v>0.27272727272727271</v>
      </c>
      <c r="L24" s="61">
        <f t="shared" si="6"/>
        <v>0.39130434782608697</v>
      </c>
      <c r="M24" s="56">
        <f t="shared" si="7"/>
        <v>0.11857707509881427</v>
      </c>
      <c r="N24" s="59">
        <f t="shared" si="3"/>
        <v>0.11857707509881427</v>
      </c>
      <c r="O24" s="59">
        <v>0.35338154841550784</v>
      </c>
    </row>
    <row r="25" spans="1:15" x14ac:dyDescent="0.25">
      <c r="A25" s="49" t="s">
        <v>19</v>
      </c>
      <c r="B25" s="50">
        <v>41</v>
      </c>
      <c r="C25" s="51">
        <v>60</v>
      </c>
      <c r="D25" s="50">
        <v>51</v>
      </c>
      <c r="E25" s="52">
        <f t="shared" si="4"/>
        <v>-9</v>
      </c>
      <c r="F25" s="53">
        <f t="shared" si="0"/>
        <v>-0.15</v>
      </c>
      <c r="G25" s="54">
        <v>234</v>
      </c>
      <c r="H25" s="55">
        <v>240</v>
      </c>
      <c r="I25" s="52">
        <f t="shared" si="1"/>
        <v>6</v>
      </c>
      <c r="J25" s="53">
        <f t="shared" si="2"/>
        <v>2.564102564102564E-2</v>
      </c>
      <c r="K25" s="56">
        <f t="shared" si="5"/>
        <v>0.25641025641025639</v>
      </c>
      <c r="L25" s="61">
        <f t="shared" si="6"/>
        <v>0.21249999999999999</v>
      </c>
      <c r="M25" s="56">
        <f t="shared" si="7"/>
        <v>-4.3910256410256393E-2</v>
      </c>
      <c r="N25" s="59">
        <f t="shared" si="3"/>
        <v>-4.3910256410256393E-2</v>
      </c>
      <c r="O25" s="59">
        <v>-8.5980025856075892E-2</v>
      </c>
    </row>
    <row r="26" spans="1:15" x14ac:dyDescent="0.25">
      <c r="A26" s="49" t="s">
        <v>20</v>
      </c>
      <c r="B26" s="50">
        <v>5</v>
      </c>
      <c r="C26" s="51">
        <v>121</v>
      </c>
      <c r="D26" s="50">
        <v>90</v>
      </c>
      <c r="E26" s="52">
        <f t="shared" si="4"/>
        <v>-31</v>
      </c>
      <c r="F26" s="53">
        <f t="shared" si="0"/>
        <v>-0.256198347107438</v>
      </c>
      <c r="G26" s="54">
        <v>45</v>
      </c>
      <c r="H26" s="55">
        <v>46</v>
      </c>
      <c r="I26" s="52">
        <f t="shared" si="1"/>
        <v>1</v>
      </c>
      <c r="J26" s="53">
        <f t="shared" si="2"/>
        <v>2.2222222222222223E-2</v>
      </c>
      <c r="K26" s="56">
        <f t="shared" si="5"/>
        <v>2.6888888888888891</v>
      </c>
      <c r="L26" s="61">
        <f t="shared" si="6"/>
        <v>1.9565217391304348</v>
      </c>
      <c r="M26" s="56">
        <f t="shared" si="7"/>
        <v>-0.73236714975845429</v>
      </c>
      <c r="N26" s="60">
        <f t="shared" si="3"/>
        <v>-0.73236714975845429</v>
      </c>
      <c r="O26" s="60">
        <v>-0.40997454196299432</v>
      </c>
    </row>
    <row r="27" spans="1:15" x14ac:dyDescent="0.25">
      <c r="A27" s="63" t="s">
        <v>34</v>
      </c>
      <c r="B27" s="64">
        <v>2925</v>
      </c>
      <c r="C27" s="65">
        <v>1207</v>
      </c>
      <c r="D27" s="64">
        <v>1146</v>
      </c>
      <c r="E27" s="66">
        <f t="shared" si="4"/>
        <v>-61</v>
      </c>
      <c r="F27" s="67">
        <f t="shared" si="0"/>
        <v>-5.0538525269262634E-2</v>
      </c>
      <c r="G27" s="68">
        <v>3337</v>
      </c>
      <c r="H27" s="69">
        <v>2916</v>
      </c>
      <c r="I27" s="66">
        <f t="shared" si="1"/>
        <v>-421</v>
      </c>
      <c r="J27" s="67">
        <f t="shared" si="2"/>
        <v>-0.12616122265507942</v>
      </c>
      <c r="K27" s="70">
        <f t="shared" si="5"/>
        <v>0.36170212765957449</v>
      </c>
      <c r="L27" s="73">
        <f t="shared" si="6"/>
        <v>0.39300411522633744</v>
      </c>
      <c r="M27" s="70">
        <f t="shared" si="7"/>
        <v>3.1301987566762945E-2</v>
      </c>
      <c r="N27" s="72">
        <f t="shared" si="3"/>
        <v>3.1301987566762945E-2</v>
      </c>
      <c r="O27" s="72">
        <v>4.3776564988387057E-2</v>
      </c>
    </row>
    <row r="29" spans="1:15" x14ac:dyDescent="0.25">
      <c r="G29" t="s">
        <v>43</v>
      </c>
    </row>
    <row r="30" spans="1:15" x14ac:dyDescent="0.25">
      <c r="B30" s="32"/>
      <c r="G30" t="s">
        <v>42</v>
      </c>
    </row>
    <row r="31" spans="1:15" x14ac:dyDescent="0.25">
      <c r="B31" s="33"/>
    </row>
  </sheetData>
  <mergeCells count="4">
    <mergeCell ref="C3:F3"/>
    <mergeCell ref="G3:J3"/>
    <mergeCell ref="K3:M3"/>
    <mergeCell ref="N3:O3"/>
  </mergeCells>
  <conditionalFormatting sqref="N6:N27">
    <cfRule type="iconSet" priority="3">
      <iconSet showValue="0" reverse="1">
        <cfvo type="percent" val="0"/>
        <cfvo type="num" val="-0.02"/>
        <cfvo type="num" val="0.03"/>
      </iconSet>
    </cfRule>
  </conditionalFormatting>
  <conditionalFormatting sqref="O6:O27">
    <cfRule type="iconSet" priority="1">
      <iconSet showValue="0" reverse="1">
        <cfvo type="percent" val="0"/>
        <cfvo type="num" val="-0.02"/>
        <cfvo type="num" val="0.03"/>
      </iconSet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G27" sqref="G27"/>
    </sheetView>
  </sheetViews>
  <sheetFormatPr defaultRowHeight="15" x14ac:dyDescent="0.25"/>
  <cols>
    <col min="1" max="1" width="35.7109375" bestFit="1" customWidth="1"/>
    <col min="2" max="2" width="9.42578125" customWidth="1"/>
    <col min="3" max="4" width="15.28515625" bestFit="1" customWidth="1"/>
    <col min="7" max="8" width="15.28515625" bestFit="1" customWidth="1"/>
    <col min="14" max="14" width="11.42578125" customWidth="1"/>
    <col min="15" max="15" width="14.28515625" customWidth="1"/>
  </cols>
  <sheetData>
    <row r="1" spans="1:15" ht="19.5" x14ac:dyDescent="0.3">
      <c r="A1" s="16" t="s">
        <v>40</v>
      </c>
    </row>
    <row r="3" spans="1:15" ht="22.5" customHeight="1" x14ac:dyDescent="0.25">
      <c r="A3" s="1"/>
      <c r="B3" s="79" t="s">
        <v>21</v>
      </c>
      <c r="C3" s="92" t="s">
        <v>22</v>
      </c>
      <c r="D3" s="93"/>
      <c r="E3" s="93"/>
      <c r="F3" s="93"/>
      <c r="G3" s="92" t="s">
        <v>23</v>
      </c>
      <c r="H3" s="93"/>
      <c r="I3" s="93"/>
      <c r="J3" s="93"/>
      <c r="K3" s="94" t="s">
        <v>24</v>
      </c>
      <c r="L3" s="95"/>
      <c r="M3" s="96"/>
      <c r="N3" s="97" t="s">
        <v>25</v>
      </c>
      <c r="O3" s="98"/>
    </row>
    <row r="4" spans="1:15" ht="33.75" x14ac:dyDescent="0.25">
      <c r="A4" s="3"/>
      <c r="B4" s="4" t="s">
        <v>53</v>
      </c>
      <c r="C4" s="5" t="str">
        <f>Bornholm!C4</f>
        <v>Maj18-Jul18</v>
      </c>
      <c r="D4" s="5" t="str">
        <f>Bornholm!D4</f>
        <v>Maj19-Jul19</v>
      </c>
      <c r="E4" s="5" t="s">
        <v>26</v>
      </c>
      <c r="F4" s="6" t="s">
        <v>26</v>
      </c>
      <c r="G4" s="5" t="str">
        <f>C4</f>
        <v>Maj18-Jul18</v>
      </c>
      <c r="H4" s="5" t="str">
        <f>D4</f>
        <v>Maj19-Jul19</v>
      </c>
      <c r="I4" s="5" t="s">
        <v>26</v>
      </c>
      <c r="J4" s="6" t="s">
        <v>26</v>
      </c>
      <c r="K4" s="5" t="str">
        <f>C4</f>
        <v>Maj18-Jul18</v>
      </c>
      <c r="L4" s="5" t="str">
        <f>D4</f>
        <v>Maj19-Jul19</v>
      </c>
      <c r="M4" s="6" t="s">
        <v>27</v>
      </c>
      <c r="N4" s="7" t="str">
        <f>Bornholm!N4</f>
        <v>Fra Maj18-Jul18
til Maj19-Jul19</v>
      </c>
      <c r="O4" s="7" t="str">
        <f>Bornholm!O4</f>
        <v>Fra Apr18-Jun18
til Apr19-Jun19</v>
      </c>
    </row>
    <row r="5" spans="1:15" x14ac:dyDescent="0.25">
      <c r="A5" s="8" t="s">
        <v>28</v>
      </c>
      <c r="B5" s="9" t="s">
        <v>29</v>
      </c>
      <c r="C5" s="10" t="s">
        <v>30</v>
      </c>
      <c r="D5" s="11" t="s">
        <v>30</v>
      </c>
      <c r="E5" s="11" t="s">
        <v>29</v>
      </c>
      <c r="F5" s="20" t="s">
        <v>31</v>
      </c>
      <c r="G5" s="10" t="s">
        <v>30</v>
      </c>
      <c r="H5" s="11" t="s">
        <v>30</v>
      </c>
      <c r="I5" s="38" t="s">
        <v>29</v>
      </c>
      <c r="J5" s="11" t="s">
        <v>32</v>
      </c>
      <c r="K5" s="12"/>
      <c r="L5" s="13"/>
      <c r="M5" s="14"/>
      <c r="N5" s="7"/>
      <c r="O5" s="7"/>
    </row>
    <row r="6" spans="1:15" x14ac:dyDescent="0.25">
      <c r="A6" s="49" t="s">
        <v>0</v>
      </c>
      <c r="B6" s="50">
        <v>369</v>
      </c>
      <c r="C6" s="51">
        <v>412</v>
      </c>
      <c r="D6" s="50">
        <v>453</v>
      </c>
      <c r="E6" s="52">
        <f>IFERROR(D6-C6,"-")</f>
        <v>41</v>
      </c>
      <c r="F6" s="53">
        <f t="shared" ref="F6:F27" si="0">IFERROR(E6/C6,"-")</f>
        <v>9.9514563106796114E-2</v>
      </c>
      <c r="G6" s="54">
        <v>4303</v>
      </c>
      <c r="H6" s="55">
        <v>4457</v>
      </c>
      <c r="I6" s="52">
        <f t="shared" ref="I6:I27" si="1">H6-G6</f>
        <v>154</v>
      </c>
      <c r="J6" s="53">
        <f t="shared" ref="J6:J27" si="2">IFERROR(I6/G6,"-")</f>
        <v>3.5788984429467811E-2</v>
      </c>
      <c r="K6" s="56">
        <f>IFERROR(C6/G6,"-")</f>
        <v>9.5747153148965841E-2</v>
      </c>
      <c r="L6" s="57">
        <f t="shared" ref="L6:L19" si="3">D6/H6</f>
        <v>0.10163787300875028</v>
      </c>
      <c r="M6" s="56">
        <f>IFERROR(L6-K6,"-")</f>
        <v>5.8907198597844407E-3</v>
      </c>
      <c r="N6" s="58">
        <f t="shared" ref="N6:N27" si="4">M6</f>
        <v>5.8907198597844407E-3</v>
      </c>
      <c r="O6" s="58">
        <v>4.7016635103768467E-3</v>
      </c>
    </row>
    <row r="7" spans="1:15" x14ac:dyDescent="0.25">
      <c r="A7" s="49" t="s">
        <v>1</v>
      </c>
      <c r="B7" s="50">
        <v>1291</v>
      </c>
      <c r="C7" s="51">
        <v>286</v>
      </c>
      <c r="D7" s="50">
        <v>256</v>
      </c>
      <c r="E7" s="52">
        <f t="shared" ref="E7:E27" si="5">IFERROR(D7-C7,"-")</f>
        <v>-30</v>
      </c>
      <c r="F7" s="53">
        <f t="shared" si="0"/>
        <v>-0.1048951048951049</v>
      </c>
      <c r="G7" s="54">
        <v>886</v>
      </c>
      <c r="H7" s="55">
        <v>957</v>
      </c>
      <c r="I7" s="52">
        <f t="shared" si="1"/>
        <v>71</v>
      </c>
      <c r="J7" s="53">
        <f t="shared" si="2"/>
        <v>8.0135440180586909E-2</v>
      </c>
      <c r="K7" s="56">
        <f t="shared" ref="K7:K27" si="6">IFERROR(C7/G7,"-")</f>
        <v>0.32279909706546278</v>
      </c>
      <c r="L7" s="57">
        <f t="shared" si="3"/>
        <v>0.26750261233019856</v>
      </c>
      <c r="M7" s="56">
        <f t="shared" ref="M7:M27" si="7">IFERROR(L7-K7,"-")</f>
        <v>-5.5296484735264217E-2</v>
      </c>
      <c r="N7" s="59">
        <f t="shared" si="4"/>
        <v>-5.5296484735264217E-2</v>
      </c>
      <c r="O7" s="59">
        <v>-7.0634739446444661E-2</v>
      </c>
    </row>
    <row r="8" spans="1:15" x14ac:dyDescent="0.25">
      <c r="A8" s="49" t="s">
        <v>2</v>
      </c>
      <c r="B8" s="50">
        <v>119</v>
      </c>
      <c r="C8" s="51">
        <v>9</v>
      </c>
      <c r="D8" s="50">
        <v>9</v>
      </c>
      <c r="E8" s="52">
        <f t="shared" si="5"/>
        <v>0</v>
      </c>
      <c r="F8" s="53">
        <f t="shared" si="0"/>
        <v>0</v>
      </c>
      <c r="G8" s="54">
        <v>765</v>
      </c>
      <c r="H8" s="55">
        <v>790</v>
      </c>
      <c r="I8" s="52">
        <f t="shared" si="1"/>
        <v>25</v>
      </c>
      <c r="J8" s="53">
        <f t="shared" si="2"/>
        <v>3.2679738562091505E-2</v>
      </c>
      <c r="K8" s="56">
        <f t="shared" si="6"/>
        <v>1.1764705882352941E-2</v>
      </c>
      <c r="L8" s="57">
        <f t="shared" si="3"/>
        <v>1.1392405063291139E-2</v>
      </c>
      <c r="M8" s="56">
        <f t="shared" si="7"/>
        <v>-3.7230081906180178E-4</v>
      </c>
      <c r="N8" s="59">
        <f t="shared" si="4"/>
        <v>-3.7230081906180178E-4</v>
      </c>
      <c r="O8" s="59">
        <v>-4.7746653035683675E-3</v>
      </c>
    </row>
    <row r="9" spans="1:15" x14ac:dyDescent="0.25">
      <c r="A9" s="49" t="s">
        <v>3</v>
      </c>
      <c r="B9" s="50">
        <v>658</v>
      </c>
      <c r="C9" s="51">
        <v>178</v>
      </c>
      <c r="D9" s="50">
        <v>180</v>
      </c>
      <c r="E9" s="52">
        <f t="shared" si="5"/>
        <v>2</v>
      </c>
      <c r="F9" s="53">
        <f t="shared" si="0"/>
        <v>1.1235955056179775E-2</v>
      </c>
      <c r="G9" s="54">
        <v>2139</v>
      </c>
      <c r="H9" s="55">
        <v>2195</v>
      </c>
      <c r="I9" s="52">
        <f t="shared" si="1"/>
        <v>56</v>
      </c>
      <c r="J9" s="53">
        <f t="shared" si="2"/>
        <v>2.6180458158017766E-2</v>
      </c>
      <c r="K9" s="56">
        <f t="shared" si="6"/>
        <v>8.3216456287985033E-2</v>
      </c>
      <c r="L9" s="57">
        <f t="shared" si="3"/>
        <v>8.2004555808656038E-2</v>
      </c>
      <c r="M9" s="56">
        <f t="shared" si="7"/>
        <v>-1.211900479328995E-3</v>
      </c>
      <c r="N9" s="59">
        <f t="shared" si="4"/>
        <v>-1.211900479328995E-3</v>
      </c>
      <c r="O9" s="59">
        <v>-7.021743537340086E-3</v>
      </c>
    </row>
    <row r="10" spans="1:15" x14ac:dyDescent="0.25">
      <c r="A10" s="49" t="s">
        <v>4</v>
      </c>
      <c r="B10" s="50">
        <v>524</v>
      </c>
      <c r="C10" s="51">
        <v>112</v>
      </c>
      <c r="D10" s="50">
        <v>100</v>
      </c>
      <c r="E10" s="52">
        <f t="shared" si="5"/>
        <v>-12</v>
      </c>
      <c r="F10" s="53">
        <f t="shared" si="0"/>
        <v>-0.10714285714285714</v>
      </c>
      <c r="G10" s="54">
        <v>1199</v>
      </c>
      <c r="H10" s="55">
        <v>1267</v>
      </c>
      <c r="I10" s="52">
        <f t="shared" si="1"/>
        <v>68</v>
      </c>
      <c r="J10" s="53">
        <f t="shared" si="2"/>
        <v>5.6713928273561302E-2</v>
      </c>
      <c r="K10" s="56">
        <f t="shared" si="6"/>
        <v>9.3411175979983316E-2</v>
      </c>
      <c r="L10" s="57">
        <f t="shared" si="3"/>
        <v>7.8926598263614839E-2</v>
      </c>
      <c r="M10" s="56">
        <f t="shared" si="7"/>
        <v>-1.4484577716368477E-2</v>
      </c>
      <c r="N10" s="59">
        <f t="shared" si="4"/>
        <v>-1.4484577716368477E-2</v>
      </c>
      <c r="O10" s="59">
        <v>-1.9532669375784531E-2</v>
      </c>
    </row>
    <row r="11" spans="1:15" x14ac:dyDescent="0.25">
      <c r="A11" s="49" t="s">
        <v>5</v>
      </c>
      <c r="B11" s="50">
        <v>401</v>
      </c>
      <c r="C11" s="51">
        <v>59</v>
      </c>
      <c r="D11" s="50">
        <v>75</v>
      </c>
      <c r="E11" s="52">
        <f t="shared" si="5"/>
        <v>16</v>
      </c>
      <c r="F11" s="53">
        <f t="shared" si="0"/>
        <v>0.2711864406779661</v>
      </c>
      <c r="G11" s="54">
        <v>811</v>
      </c>
      <c r="H11" s="55">
        <v>834</v>
      </c>
      <c r="I11" s="52">
        <f t="shared" si="1"/>
        <v>23</v>
      </c>
      <c r="J11" s="53">
        <f t="shared" si="2"/>
        <v>2.8360049321824909E-2</v>
      </c>
      <c r="K11" s="56">
        <f t="shared" si="6"/>
        <v>7.274969173859433E-2</v>
      </c>
      <c r="L11" s="57">
        <f t="shared" si="3"/>
        <v>8.9928057553956831E-2</v>
      </c>
      <c r="M11" s="56">
        <f t="shared" si="7"/>
        <v>1.7178365815362501E-2</v>
      </c>
      <c r="N11" s="59">
        <f t="shared" si="4"/>
        <v>1.7178365815362501E-2</v>
      </c>
      <c r="O11" s="59">
        <v>9.6813211080804679E-3</v>
      </c>
    </row>
    <row r="12" spans="1:15" x14ac:dyDescent="0.25">
      <c r="A12" s="49" t="s">
        <v>6</v>
      </c>
      <c r="B12" s="50">
        <v>1490</v>
      </c>
      <c r="C12" s="51">
        <v>150</v>
      </c>
      <c r="D12" s="50">
        <v>121</v>
      </c>
      <c r="E12" s="52">
        <f t="shared" si="5"/>
        <v>-29</v>
      </c>
      <c r="F12" s="53">
        <f t="shared" si="0"/>
        <v>-0.19333333333333333</v>
      </c>
      <c r="G12" s="54">
        <v>483</v>
      </c>
      <c r="H12" s="55">
        <v>491</v>
      </c>
      <c r="I12" s="52">
        <f t="shared" si="1"/>
        <v>8</v>
      </c>
      <c r="J12" s="53">
        <f t="shared" si="2"/>
        <v>1.6563146997929608E-2</v>
      </c>
      <c r="K12" s="56">
        <f t="shared" si="6"/>
        <v>0.3105590062111801</v>
      </c>
      <c r="L12" s="57">
        <f t="shared" si="3"/>
        <v>0.24643584521384929</v>
      </c>
      <c r="M12" s="56">
        <f t="shared" si="7"/>
        <v>-6.4123160997330814E-2</v>
      </c>
      <c r="N12" s="59">
        <f t="shared" si="4"/>
        <v>-6.4123160997330814E-2</v>
      </c>
      <c r="O12" s="59">
        <v>-6.5816233725304762E-2</v>
      </c>
    </row>
    <row r="13" spans="1:15" x14ac:dyDescent="0.25">
      <c r="A13" s="49" t="s">
        <v>7</v>
      </c>
      <c r="B13" s="50">
        <v>491</v>
      </c>
      <c r="C13" s="51">
        <v>114</v>
      </c>
      <c r="D13" s="50">
        <v>134</v>
      </c>
      <c r="E13" s="52">
        <f t="shared" si="5"/>
        <v>20</v>
      </c>
      <c r="F13" s="53">
        <f t="shared" si="0"/>
        <v>0.17543859649122806</v>
      </c>
      <c r="G13" s="54">
        <v>2272</v>
      </c>
      <c r="H13" s="55">
        <v>2366</v>
      </c>
      <c r="I13" s="52">
        <f t="shared" si="1"/>
        <v>94</v>
      </c>
      <c r="J13" s="53">
        <f t="shared" si="2"/>
        <v>4.1373239436619719E-2</v>
      </c>
      <c r="K13" s="56">
        <f t="shared" si="6"/>
        <v>5.0176056338028172E-2</v>
      </c>
      <c r="L13" s="57">
        <f t="shared" si="3"/>
        <v>5.6635672020287402E-2</v>
      </c>
      <c r="M13" s="56">
        <f t="shared" si="7"/>
        <v>6.4596156822592302E-3</v>
      </c>
      <c r="N13" s="59">
        <f t="shared" si="4"/>
        <v>6.4596156822592302E-3</v>
      </c>
      <c r="O13" s="59">
        <v>-0.12987582082107751</v>
      </c>
    </row>
    <row r="14" spans="1:15" x14ac:dyDescent="0.25">
      <c r="A14" s="49" t="s">
        <v>8</v>
      </c>
      <c r="B14" s="50">
        <v>217</v>
      </c>
      <c r="C14" s="51">
        <v>36</v>
      </c>
      <c r="D14" s="50">
        <v>27</v>
      </c>
      <c r="E14" s="52">
        <f t="shared" si="5"/>
        <v>-9</v>
      </c>
      <c r="F14" s="53">
        <f t="shared" si="0"/>
        <v>-0.25</v>
      </c>
      <c r="G14" s="54">
        <v>578</v>
      </c>
      <c r="H14" s="55">
        <v>622</v>
      </c>
      <c r="I14" s="52">
        <f t="shared" si="1"/>
        <v>44</v>
      </c>
      <c r="J14" s="53">
        <f t="shared" si="2"/>
        <v>7.6124567474048443E-2</v>
      </c>
      <c r="K14" s="56">
        <f t="shared" si="6"/>
        <v>6.228373702422145E-2</v>
      </c>
      <c r="L14" s="57">
        <f t="shared" si="3"/>
        <v>4.3408360128617367E-2</v>
      </c>
      <c r="M14" s="56">
        <f t="shared" si="7"/>
        <v>-1.8875376895604083E-2</v>
      </c>
      <c r="N14" s="59">
        <f t="shared" si="4"/>
        <v>-1.8875376895604083E-2</v>
      </c>
      <c r="O14" s="59">
        <v>-2.7587391618685841E-2</v>
      </c>
    </row>
    <row r="15" spans="1:15" x14ac:dyDescent="0.25">
      <c r="A15" s="49" t="s">
        <v>9</v>
      </c>
      <c r="B15" s="50">
        <v>274</v>
      </c>
      <c r="C15" s="51">
        <v>123</v>
      </c>
      <c r="D15" s="50">
        <v>114</v>
      </c>
      <c r="E15" s="52">
        <f t="shared" si="5"/>
        <v>-9</v>
      </c>
      <c r="F15" s="53">
        <f t="shared" si="0"/>
        <v>-7.3170731707317069E-2</v>
      </c>
      <c r="G15" s="54">
        <v>848</v>
      </c>
      <c r="H15" s="55">
        <v>1000</v>
      </c>
      <c r="I15" s="52">
        <f t="shared" si="1"/>
        <v>152</v>
      </c>
      <c r="J15" s="53">
        <f t="shared" si="2"/>
        <v>0.17924528301886791</v>
      </c>
      <c r="K15" s="56">
        <f t="shared" si="6"/>
        <v>0.14504716981132076</v>
      </c>
      <c r="L15" s="57">
        <f t="shared" si="3"/>
        <v>0.114</v>
      </c>
      <c r="M15" s="56">
        <f t="shared" si="7"/>
        <v>-3.104716981132076E-2</v>
      </c>
      <c r="N15" s="59">
        <f t="shared" si="4"/>
        <v>-3.104716981132076E-2</v>
      </c>
      <c r="O15" s="59">
        <v>-3.3681500709528536E-2</v>
      </c>
    </row>
    <row r="16" spans="1:15" x14ac:dyDescent="0.25">
      <c r="A16" s="49" t="s">
        <v>10</v>
      </c>
      <c r="B16" s="50">
        <v>7</v>
      </c>
      <c r="C16" s="51">
        <v>26</v>
      </c>
      <c r="D16" s="50">
        <v>23</v>
      </c>
      <c r="E16" s="52">
        <f t="shared" si="5"/>
        <v>-3</v>
      </c>
      <c r="F16" s="53">
        <f t="shared" si="0"/>
        <v>-0.11538461538461539</v>
      </c>
      <c r="G16" s="54">
        <v>1198</v>
      </c>
      <c r="H16" s="55">
        <v>1241</v>
      </c>
      <c r="I16" s="52">
        <f t="shared" si="1"/>
        <v>43</v>
      </c>
      <c r="J16" s="53">
        <f t="shared" si="2"/>
        <v>3.589315525876461E-2</v>
      </c>
      <c r="K16" s="56">
        <f t="shared" si="6"/>
        <v>2.1702838063439065E-2</v>
      </c>
      <c r="L16" s="57">
        <f t="shared" si="3"/>
        <v>1.8533440773569703E-2</v>
      </c>
      <c r="M16" s="56">
        <f t="shared" si="7"/>
        <v>-3.169397289869362E-3</v>
      </c>
      <c r="N16" s="59">
        <f t="shared" si="4"/>
        <v>-3.169397289869362E-3</v>
      </c>
      <c r="O16" s="59">
        <v>-2.3116795048439866E-3</v>
      </c>
    </row>
    <row r="17" spans="1:15" x14ac:dyDescent="0.25">
      <c r="A17" s="49" t="s">
        <v>11</v>
      </c>
      <c r="B17" s="50">
        <v>171</v>
      </c>
      <c r="C17" s="51">
        <v>18</v>
      </c>
      <c r="D17" s="50">
        <v>8</v>
      </c>
      <c r="E17" s="52">
        <f t="shared" si="5"/>
        <v>-10</v>
      </c>
      <c r="F17" s="53">
        <f t="shared" si="0"/>
        <v>-0.55555555555555558</v>
      </c>
      <c r="G17" s="54">
        <v>229</v>
      </c>
      <c r="H17" s="55">
        <v>223</v>
      </c>
      <c r="I17" s="52">
        <f t="shared" si="1"/>
        <v>-6</v>
      </c>
      <c r="J17" s="53">
        <f t="shared" si="2"/>
        <v>-2.6200873362445413E-2</v>
      </c>
      <c r="K17" s="56">
        <f t="shared" si="6"/>
        <v>7.8602620087336247E-2</v>
      </c>
      <c r="L17" s="57">
        <f t="shared" si="3"/>
        <v>3.5874439461883408E-2</v>
      </c>
      <c r="M17" s="56">
        <f t="shared" si="7"/>
        <v>-4.272818062545284E-2</v>
      </c>
      <c r="N17" s="59">
        <f t="shared" si="4"/>
        <v>-4.272818062545284E-2</v>
      </c>
      <c r="O17" s="59">
        <v>-4.5367938063127076E-2</v>
      </c>
    </row>
    <row r="18" spans="1:15" x14ac:dyDescent="0.25">
      <c r="A18" s="49" t="s">
        <v>12</v>
      </c>
      <c r="B18" s="50">
        <v>563</v>
      </c>
      <c r="C18" s="51">
        <v>276</v>
      </c>
      <c r="D18" s="50">
        <v>339</v>
      </c>
      <c r="E18" s="52">
        <f t="shared" si="5"/>
        <v>63</v>
      </c>
      <c r="F18" s="53">
        <f t="shared" si="0"/>
        <v>0.22826086956521738</v>
      </c>
      <c r="G18" s="54">
        <v>2508</v>
      </c>
      <c r="H18" s="55">
        <v>2553</v>
      </c>
      <c r="I18" s="52">
        <f t="shared" si="1"/>
        <v>45</v>
      </c>
      <c r="J18" s="53">
        <f t="shared" si="2"/>
        <v>1.7942583732057416E-2</v>
      </c>
      <c r="K18" s="56">
        <f t="shared" si="6"/>
        <v>0.11004784688995216</v>
      </c>
      <c r="L18" s="57">
        <f t="shared" si="3"/>
        <v>0.13278495887191538</v>
      </c>
      <c r="M18" s="56">
        <f t="shared" si="7"/>
        <v>2.2737111981963223E-2</v>
      </c>
      <c r="N18" s="59">
        <f t="shared" si="4"/>
        <v>2.2737111981963223E-2</v>
      </c>
      <c r="O18" s="59">
        <v>2.1874828999722137E-2</v>
      </c>
    </row>
    <row r="19" spans="1:15" x14ac:dyDescent="0.25">
      <c r="A19" s="49" t="s">
        <v>13</v>
      </c>
      <c r="B19" s="50">
        <v>970</v>
      </c>
      <c r="C19" s="51">
        <v>214</v>
      </c>
      <c r="D19" s="50">
        <v>275</v>
      </c>
      <c r="E19" s="52">
        <f t="shared" si="5"/>
        <v>61</v>
      </c>
      <c r="F19" s="53">
        <f t="shared" si="0"/>
        <v>0.28504672897196259</v>
      </c>
      <c r="G19" s="54">
        <v>1762</v>
      </c>
      <c r="H19" s="55">
        <v>1685</v>
      </c>
      <c r="I19" s="52">
        <f t="shared" si="1"/>
        <v>-77</v>
      </c>
      <c r="J19" s="53">
        <f t="shared" si="2"/>
        <v>-4.3700340522133937E-2</v>
      </c>
      <c r="K19" s="56">
        <f t="shared" si="6"/>
        <v>0.12145289443813848</v>
      </c>
      <c r="L19" s="57">
        <f t="shared" si="3"/>
        <v>0.16320474777448071</v>
      </c>
      <c r="M19" s="56">
        <f t="shared" si="7"/>
        <v>4.1751853336342237E-2</v>
      </c>
      <c r="N19" s="59">
        <f t="shared" si="4"/>
        <v>4.1751853336342237E-2</v>
      </c>
      <c r="O19" s="59">
        <v>1.9760923013977999E-2</v>
      </c>
    </row>
    <row r="20" spans="1:15" x14ac:dyDescent="0.25">
      <c r="A20" s="49" t="s">
        <v>14</v>
      </c>
      <c r="B20" s="50">
        <v>926</v>
      </c>
      <c r="C20" s="51">
        <v>339</v>
      </c>
      <c r="D20" s="50">
        <v>466</v>
      </c>
      <c r="E20" s="52">
        <f t="shared" si="5"/>
        <v>127</v>
      </c>
      <c r="F20" s="53">
        <f t="shared" si="0"/>
        <v>0.37463126843657818</v>
      </c>
      <c r="G20" s="54">
        <v>4393</v>
      </c>
      <c r="H20" s="55">
        <v>4549</v>
      </c>
      <c r="I20" s="52">
        <f t="shared" si="1"/>
        <v>156</v>
      </c>
      <c r="J20" s="53">
        <f t="shared" si="2"/>
        <v>3.5511040291372635E-2</v>
      </c>
      <c r="K20" s="56">
        <f t="shared" si="6"/>
        <v>7.71682221716367E-2</v>
      </c>
      <c r="L20" s="57">
        <f t="shared" ref="L20:L27" si="8">D20/H20</f>
        <v>0.10244009672455484</v>
      </c>
      <c r="M20" s="56">
        <f t="shared" si="7"/>
        <v>2.5271874552918142E-2</v>
      </c>
      <c r="N20" s="59">
        <f t="shared" si="4"/>
        <v>2.5271874552918142E-2</v>
      </c>
      <c r="O20" s="59">
        <v>2.4246388447147618E-2</v>
      </c>
    </row>
    <row r="21" spans="1:15" x14ac:dyDescent="0.25">
      <c r="A21" s="49" t="s">
        <v>15</v>
      </c>
      <c r="B21" s="50">
        <v>1359</v>
      </c>
      <c r="C21" s="51">
        <v>517</v>
      </c>
      <c r="D21" s="50">
        <v>580</v>
      </c>
      <c r="E21" s="52">
        <f t="shared" si="5"/>
        <v>63</v>
      </c>
      <c r="F21" s="53">
        <f t="shared" si="0"/>
        <v>0.1218568665377176</v>
      </c>
      <c r="G21" s="54">
        <v>1679</v>
      </c>
      <c r="H21" s="55">
        <v>1595</v>
      </c>
      <c r="I21" s="52">
        <f t="shared" si="1"/>
        <v>-84</v>
      </c>
      <c r="J21" s="53">
        <f t="shared" si="2"/>
        <v>-5.0029779630732581E-2</v>
      </c>
      <c r="K21" s="56">
        <f t="shared" si="6"/>
        <v>0.307921381774866</v>
      </c>
      <c r="L21" s="57">
        <f t="shared" si="8"/>
        <v>0.36363636363636365</v>
      </c>
      <c r="M21" s="56">
        <f t="shared" si="7"/>
        <v>5.5714981861497648E-2</v>
      </c>
      <c r="N21" s="59">
        <f t="shared" si="4"/>
        <v>5.5714981861497648E-2</v>
      </c>
      <c r="O21" s="59">
        <v>5.0980759422519784E-2</v>
      </c>
    </row>
    <row r="22" spans="1:15" x14ac:dyDescent="0.25">
      <c r="A22" s="49" t="s">
        <v>16</v>
      </c>
      <c r="B22" s="50">
        <v>21</v>
      </c>
      <c r="C22" s="51">
        <v>3</v>
      </c>
      <c r="D22" s="50" t="s">
        <v>52</v>
      </c>
      <c r="E22" s="52" t="str">
        <f t="shared" si="5"/>
        <v>-</v>
      </c>
      <c r="F22" s="53" t="str">
        <f t="shared" si="0"/>
        <v>-</v>
      </c>
      <c r="G22" s="54">
        <v>186</v>
      </c>
      <c r="H22" s="55">
        <v>170</v>
      </c>
      <c r="I22" s="52">
        <f t="shared" si="1"/>
        <v>-16</v>
      </c>
      <c r="J22" s="53">
        <f t="shared" si="2"/>
        <v>-8.6021505376344093E-2</v>
      </c>
      <c r="K22" s="56">
        <f t="shared" si="6"/>
        <v>1.6129032258064516E-2</v>
      </c>
      <c r="L22" s="61" t="str">
        <f>IFERROR(D22/H22,"-")</f>
        <v>-</v>
      </c>
      <c r="M22" s="56" t="str">
        <f t="shared" si="7"/>
        <v>-</v>
      </c>
      <c r="N22" s="59" t="str">
        <f t="shared" si="4"/>
        <v>-</v>
      </c>
      <c r="O22" s="59">
        <v>-1.7153837636871151E-2</v>
      </c>
    </row>
    <row r="23" spans="1:15" x14ac:dyDescent="0.25">
      <c r="A23" s="49" t="s">
        <v>17</v>
      </c>
      <c r="B23" s="50">
        <v>544</v>
      </c>
      <c r="C23" s="51">
        <v>362</v>
      </c>
      <c r="D23" s="50">
        <v>195</v>
      </c>
      <c r="E23" s="52">
        <f t="shared" si="5"/>
        <v>-167</v>
      </c>
      <c r="F23" s="53">
        <f t="shared" si="0"/>
        <v>-0.46132596685082872</v>
      </c>
      <c r="G23" s="54">
        <v>2508</v>
      </c>
      <c r="H23" s="55">
        <v>2701</v>
      </c>
      <c r="I23" s="52">
        <f t="shared" si="1"/>
        <v>193</v>
      </c>
      <c r="J23" s="53">
        <f t="shared" si="2"/>
        <v>7.695374800637958E-2</v>
      </c>
      <c r="K23" s="56">
        <f t="shared" si="6"/>
        <v>0.14433811802232854</v>
      </c>
      <c r="L23" s="57">
        <f t="shared" si="8"/>
        <v>7.2195483154387258E-2</v>
      </c>
      <c r="M23" s="56">
        <f t="shared" si="7"/>
        <v>-7.2142634867941285E-2</v>
      </c>
      <c r="N23" s="59">
        <f t="shared" si="4"/>
        <v>-7.2142634867941285E-2</v>
      </c>
      <c r="O23" s="59">
        <v>-3.9829281849421819E-2</v>
      </c>
    </row>
    <row r="24" spans="1:15" x14ac:dyDescent="0.25">
      <c r="A24" s="49" t="s">
        <v>18</v>
      </c>
      <c r="B24" s="50">
        <v>54</v>
      </c>
      <c r="C24" s="51">
        <v>9</v>
      </c>
      <c r="D24" s="50">
        <v>5</v>
      </c>
      <c r="E24" s="52">
        <f t="shared" si="5"/>
        <v>-4</v>
      </c>
      <c r="F24" s="53">
        <f t="shared" si="0"/>
        <v>-0.44444444444444442</v>
      </c>
      <c r="G24" s="54">
        <v>42</v>
      </c>
      <c r="H24" s="55">
        <v>49</v>
      </c>
      <c r="I24" s="52">
        <f t="shared" si="1"/>
        <v>7</v>
      </c>
      <c r="J24" s="53">
        <f t="shared" si="2"/>
        <v>0.16666666666666666</v>
      </c>
      <c r="K24" s="56">
        <f t="shared" si="6"/>
        <v>0.21428571428571427</v>
      </c>
      <c r="L24" s="57">
        <f t="shared" si="8"/>
        <v>0.10204081632653061</v>
      </c>
      <c r="M24" s="56">
        <f t="shared" si="7"/>
        <v>-0.11224489795918366</v>
      </c>
      <c r="N24" s="59">
        <f t="shared" si="4"/>
        <v>-0.11224489795918366</v>
      </c>
      <c r="O24" s="59">
        <v>-8.1556576882494625E-2</v>
      </c>
    </row>
    <row r="25" spans="1:15" x14ac:dyDescent="0.25">
      <c r="A25" s="49" t="s">
        <v>19</v>
      </c>
      <c r="B25" s="50">
        <v>232</v>
      </c>
      <c r="C25" s="51">
        <v>180</v>
      </c>
      <c r="D25" s="50">
        <v>144</v>
      </c>
      <c r="E25" s="52">
        <f t="shared" si="5"/>
        <v>-36</v>
      </c>
      <c r="F25" s="53">
        <f t="shared" si="0"/>
        <v>-0.2</v>
      </c>
      <c r="G25" s="54">
        <v>1277</v>
      </c>
      <c r="H25" s="55">
        <v>1302</v>
      </c>
      <c r="I25" s="52">
        <f t="shared" si="1"/>
        <v>25</v>
      </c>
      <c r="J25" s="53">
        <f t="shared" si="2"/>
        <v>1.9577133907595929E-2</v>
      </c>
      <c r="K25" s="56">
        <f t="shared" si="6"/>
        <v>0.14095536413469067</v>
      </c>
      <c r="L25" s="57">
        <f t="shared" si="8"/>
        <v>0.11059907834101383</v>
      </c>
      <c r="M25" s="56">
        <f t="shared" si="7"/>
        <v>-3.0356285793676843E-2</v>
      </c>
      <c r="N25" s="59">
        <f t="shared" si="4"/>
        <v>-3.0356285793676843E-2</v>
      </c>
      <c r="O25" s="59">
        <v>-3.5594274849248861E-2</v>
      </c>
    </row>
    <row r="26" spans="1:15" x14ac:dyDescent="0.25">
      <c r="A26" s="49" t="s">
        <v>20</v>
      </c>
      <c r="B26" s="50">
        <v>341</v>
      </c>
      <c r="C26" s="51">
        <v>44</v>
      </c>
      <c r="D26" s="50">
        <v>30</v>
      </c>
      <c r="E26" s="52">
        <f t="shared" si="5"/>
        <v>-14</v>
      </c>
      <c r="F26" s="53">
        <f t="shared" si="0"/>
        <v>-0.31818181818181818</v>
      </c>
      <c r="G26" s="54">
        <v>165</v>
      </c>
      <c r="H26" s="55">
        <v>160</v>
      </c>
      <c r="I26" s="52">
        <f t="shared" si="1"/>
        <v>-5</v>
      </c>
      <c r="J26" s="53">
        <f t="shared" si="2"/>
        <v>-3.0303030303030304E-2</v>
      </c>
      <c r="K26" s="56">
        <f t="shared" si="6"/>
        <v>0.26666666666666666</v>
      </c>
      <c r="L26" s="57">
        <f t="shared" si="8"/>
        <v>0.1875</v>
      </c>
      <c r="M26" s="56">
        <f t="shared" si="7"/>
        <v>-7.9166666666666663E-2</v>
      </c>
      <c r="N26" s="60">
        <f t="shared" si="4"/>
        <v>-7.9166666666666663E-2</v>
      </c>
      <c r="O26" s="60">
        <v>2.2157505311680703E-2</v>
      </c>
    </row>
    <row r="27" spans="1:15" x14ac:dyDescent="0.25">
      <c r="A27" s="63" t="s">
        <v>34</v>
      </c>
      <c r="B27" s="64">
        <v>11022</v>
      </c>
      <c r="C27" s="65">
        <v>3468</v>
      </c>
      <c r="D27" s="64">
        <v>3542</v>
      </c>
      <c r="E27" s="66">
        <f t="shared" si="5"/>
        <v>74</v>
      </c>
      <c r="F27" s="67">
        <f t="shared" si="0"/>
        <v>2.1337946943483274E-2</v>
      </c>
      <c r="G27" s="68">
        <v>11957</v>
      </c>
      <c r="H27" s="69">
        <v>11691</v>
      </c>
      <c r="I27" s="66">
        <f t="shared" si="1"/>
        <v>-266</v>
      </c>
      <c r="J27" s="67">
        <f t="shared" si="2"/>
        <v>-2.2246382871957848E-2</v>
      </c>
      <c r="K27" s="70">
        <f t="shared" si="6"/>
        <v>0.29003930751860835</v>
      </c>
      <c r="L27" s="71">
        <f t="shared" si="8"/>
        <v>0.30296809511590111</v>
      </c>
      <c r="M27" s="70">
        <f t="shared" si="7"/>
        <v>1.2928787597292768E-2</v>
      </c>
      <c r="N27" s="72">
        <f t="shared" si="4"/>
        <v>1.2928787597292768E-2</v>
      </c>
      <c r="O27" s="72">
        <v>-1.3460729948247985E-2</v>
      </c>
    </row>
    <row r="29" spans="1:15" x14ac:dyDescent="0.25">
      <c r="B29" s="32"/>
      <c r="G29" t="s">
        <v>43</v>
      </c>
    </row>
    <row r="30" spans="1:15" x14ac:dyDescent="0.25">
      <c r="B30" s="33"/>
      <c r="G30" t="s">
        <v>42</v>
      </c>
    </row>
  </sheetData>
  <mergeCells count="4">
    <mergeCell ref="C3:F3"/>
    <mergeCell ref="G3:J3"/>
    <mergeCell ref="K3:M3"/>
    <mergeCell ref="N3:O3"/>
  </mergeCells>
  <conditionalFormatting sqref="N6:N27">
    <cfRule type="iconSet" priority="28">
      <iconSet showValue="0" reverse="1">
        <cfvo type="percent" val="0"/>
        <cfvo type="num" val="-0.02"/>
        <cfvo type="num" val="0.03"/>
      </iconSet>
    </cfRule>
  </conditionalFormatting>
  <conditionalFormatting sqref="O6:O27">
    <cfRule type="iconSet" priority="1">
      <iconSet showValue="0" reverse="1">
        <cfvo type="percent" val="0"/>
        <cfvo type="num" val="-0.02"/>
        <cfvo type="num" val="0.03"/>
      </iconSet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8"/>
  <sheetViews>
    <sheetView topLeftCell="A4" workbookViewId="0">
      <selection activeCell="A37" sqref="A37"/>
    </sheetView>
  </sheetViews>
  <sheetFormatPr defaultRowHeight="15" x14ac:dyDescent="0.25"/>
  <cols>
    <col min="1" max="1" width="35.7109375" customWidth="1"/>
    <col min="2" max="2" width="11.42578125" customWidth="1"/>
    <col min="3" max="4" width="15.7109375" customWidth="1"/>
    <col min="5" max="5" width="11.42578125" customWidth="1"/>
    <col min="6" max="6" width="15.7109375" customWidth="1"/>
    <col min="7" max="7" width="11.42578125" customWidth="1"/>
  </cols>
  <sheetData>
    <row r="2" spans="1:22" x14ac:dyDescent="0.25">
      <c r="A2" s="26"/>
      <c r="B2" s="27" t="s">
        <v>25</v>
      </c>
      <c r="C2" s="25" t="s">
        <v>21</v>
      </c>
      <c r="D2" s="92" t="s">
        <v>22</v>
      </c>
      <c r="E2" s="93"/>
      <c r="F2" s="92" t="s">
        <v>23</v>
      </c>
      <c r="G2" s="93"/>
    </row>
    <row r="3" spans="1:22" ht="33.75" x14ac:dyDescent="0.25">
      <c r="A3" s="28"/>
      <c r="B3" s="6" t="str">
        <f>Bornholm!N4</f>
        <v>Fra Maj18-Jul18
til Maj19-Jul19</v>
      </c>
      <c r="C3" s="4" t="str">
        <f>Bornholm!B4</f>
        <v>2018E</v>
      </c>
      <c r="D3" s="5" t="str">
        <f>Bornholm!D4</f>
        <v>Maj19-Jul19</v>
      </c>
      <c r="E3" s="6" t="s">
        <v>26</v>
      </c>
      <c r="F3" s="5" t="str">
        <f>Bornholm!H4</f>
        <v>Maj19-Jul19</v>
      </c>
      <c r="G3" s="7" t="s">
        <v>26</v>
      </c>
    </row>
    <row r="4" spans="1:22" ht="11.25" customHeight="1" x14ac:dyDescent="0.25">
      <c r="A4" s="29" t="s">
        <v>47</v>
      </c>
      <c r="B4" s="9"/>
      <c r="C4" s="9" t="s">
        <v>29</v>
      </c>
      <c r="D4" s="11" t="s">
        <v>30</v>
      </c>
      <c r="E4" s="30" t="s">
        <v>31</v>
      </c>
      <c r="F4" s="11" t="s">
        <v>30</v>
      </c>
      <c r="G4" s="11" t="s">
        <v>32</v>
      </c>
    </row>
    <row r="5" spans="1:22" ht="11.25" customHeight="1" x14ac:dyDescent="0.25">
      <c r="A5" s="15" t="s">
        <v>46</v>
      </c>
      <c r="B5" s="24">
        <f>Bornholm!N27</f>
        <v>0.16155257172206328</v>
      </c>
      <c r="C5" s="31">
        <f>Bornholm!B27</f>
        <v>261</v>
      </c>
      <c r="D5" s="31">
        <f>Bornholm!D27</f>
        <v>146</v>
      </c>
      <c r="E5" s="18">
        <f>Bornholm!F27</f>
        <v>0.25862068965517243</v>
      </c>
      <c r="F5" s="31">
        <f>Bornholm!G27</f>
        <v>413</v>
      </c>
      <c r="G5" s="18">
        <f>Bornholm!J27</f>
        <v>-0.2009685230024213</v>
      </c>
    </row>
    <row r="6" spans="1:22" ht="11.25" customHeight="1" x14ac:dyDescent="0.25">
      <c r="A6" s="15" t="s">
        <v>48</v>
      </c>
      <c r="B6" s="24">
        <f>Fyn!N27</f>
        <v>8.2528928070730034E-3</v>
      </c>
      <c r="C6" s="31">
        <f>Fyn!B27</f>
        <v>4544</v>
      </c>
      <c r="D6" s="31">
        <f>Fyn!D27</f>
        <v>1457</v>
      </c>
      <c r="E6" s="18">
        <f>Fyn!F27</f>
        <v>-5.2665799739921977E-2</v>
      </c>
      <c r="F6" s="31">
        <f>Fyn!H27</f>
        <v>5882</v>
      </c>
      <c r="G6" s="18">
        <f>Fyn!J27</f>
        <v>-8.4228553635372877E-2</v>
      </c>
    </row>
    <row r="7" spans="1:22" ht="11.25" customHeight="1" x14ac:dyDescent="0.25">
      <c r="A7" s="15" t="s">
        <v>44</v>
      </c>
      <c r="B7" s="24">
        <f>Hovedstaden!N27</f>
        <v>2.3394255417880705E-2</v>
      </c>
      <c r="C7" s="31">
        <f>Hovedstaden!B27</f>
        <v>23096</v>
      </c>
      <c r="D7" s="31">
        <f>Hovedstaden!D27</f>
        <v>8349</v>
      </c>
      <c r="E7" s="18">
        <f>Hovedstaden!F27</f>
        <v>7.4815976831181371E-3</v>
      </c>
      <c r="F7" s="31">
        <f>Hovedstaden!H27</f>
        <v>23827</v>
      </c>
      <c r="G7" s="18">
        <f>Hovedstaden!J27</f>
        <v>-5.9782179780601373E-2</v>
      </c>
    </row>
    <row r="8" spans="1:22" ht="11.25" customHeight="1" x14ac:dyDescent="0.25">
      <c r="A8" s="15" t="s">
        <v>36</v>
      </c>
      <c r="B8" s="24">
        <f>Nordjylland!N27</f>
        <v>1.5569596561571475E-2</v>
      </c>
      <c r="C8" s="31">
        <f>Nordjylland!B27</f>
        <v>7953</v>
      </c>
      <c r="D8" s="31">
        <f>Nordjylland!D27</f>
        <v>1740</v>
      </c>
      <c r="E8" s="18">
        <f>Nordjylland!F27</f>
        <v>-6.4516129032258063E-2</v>
      </c>
      <c r="F8" s="31">
        <f>Nordjylland!H27</f>
        <v>7283</v>
      </c>
      <c r="G8" s="18">
        <f>Nordjylland!J27</f>
        <v>-0.12548030739673391</v>
      </c>
      <c r="N8" s="40"/>
      <c r="O8" s="40"/>
      <c r="P8" s="40"/>
      <c r="Q8" s="40"/>
      <c r="R8" s="40"/>
      <c r="S8" s="40"/>
      <c r="T8" s="40"/>
      <c r="U8" s="40"/>
      <c r="V8" s="40"/>
    </row>
    <row r="9" spans="1:22" ht="11.25" customHeight="1" x14ac:dyDescent="0.25">
      <c r="A9" s="15" t="s">
        <v>45</v>
      </c>
      <c r="B9" s="24">
        <f>Sjælland!N27</f>
        <v>5.8926149616029516E-2</v>
      </c>
      <c r="C9" s="31">
        <f>Sjælland!B27</f>
        <v>9084</v>
      </c>
      <c r="D9" s="31">
        <f>Sjælland!D27</f>
        <v>2404</v>
      </c>
      <c r="E9" s="18">
        <f>Sjælland!F27</f>
        <v>0.13503305004721436</v>
      </c>
      <c r="F9" s="31">
        <f>Sjælland!H27</f>
        <v>9319</v>
      </c>
      <c r="G9" s="18">
        <f>Sjælland!J27</f>
        <v>-0.12423644394323842</v>
      </c>
      <c r="N9" s="40"/>
      <c r="O9" s="40"/>
      <c r="P9" s="40"/>
      <c r="Q9" s="40"/>
      <c r="R9" s="40"/>
      <c r="S9" s="40"/>
      <c r="T9" s="40"/>
      <c r="U9" s="40"/>
      <c r="V9" s="40"/>
    </row>
    <row r="10" spans="1:22" ht="11.25" customHeight="1" x14ac:dyDescent="0.25">
      <c r="A10" s="15" t="s">
        <v>49</v>
      </c>
      <c r="B10" s="24">
        <f>Sydjylland!N27</f>
        <v>1.583072616801906E-2</v>
      </c>
      <c r="C10" s="31">
        <f>Sydjylland!B27</f>
        <v>7991</v>
      </c>
      <c r="D10" s="31">
        <f>Sydjylland!D27</f>
        <v>2678</v>
      </c>
      <c r="E10" s="18">
        <f>Sydjylland!F27</f>
        <v>-2.4052478134110787E-2</v>
      </c>
      <c r="F10" s="31">
        <f>Sydjylland!H27</f>
        <v>7538</v>
      </c>
      <c r="G10" s="18">
        <f>Sydjylland!J27</f>
        <v>-6.7540821375556656E-2</v>
      </c>
      <c r="N10" s="40"/>
      <c r="O10" s="41"/>
      <c r="P10" s="42"/>
      <c r="Q10" s="39"/>
      <c r="R10" s="39"/>
      <c r="S10" s="43"/>
      <c r="T10" s="39"/>
      <c r="U10" s="43"/>
      <c r="V10" s="40"/>
    </row>
    <row r="11" spans="1:22" ht="11.25" customHeight="1" x14ac:dyDescent="0.25">
      <c r="A11" s="15" t="s">
        <v>51</v>
      </c>
      <c r="B11" s="24">
        <f>Vestjylland!N27</f>
        <v>3.1301987566762945E-2</v>
      </c>
      <c r="C11" s="31">
        <f>Vestjylland!B27</f>
        <v>2925</v>
      </c>
      <c r="D11" s="31">
        <f>Vestjylland!D27</f>
        <v>1146</v>
      </c>
      <c r="E11" s="18">
        <f>Vestjylland!F27</f>
        <v>-5.0538525269262634E-2</v>
      </c>
      <c r="F11" s="31">
        <f>Vestjylland!H27</f>
        <v>2916</v>
      </c>
      <c r="G11" s="18">
        <f>Vestjylland!J27</f>
        <v>-0.12616122265507942</v>
      </c>
      <c r="N11" s="40"/>
      <c r="O11" s="41"/>
      <c r="P11" s="42"/>
      <c r="Q11" s="39"/>
      <c r="R11" s="39"/>
      <c r="S11" s="43"/>
      <c r="T11" s="39"/>
      <c r="U11" s="43"/>
      <c r="V11" s="40"/>
    </row>
    <row r="12" spans="1:22" ht="11.25" customHeight="1" x14ac:dyDescent="0.25">
      <c r="A12" s="15" t="s">
        <v>50</v>
      </c>
      <c r="B12" s="19">
        <f>Østjylland!N27</f>
        <v>1.2928787597292768E-2</v>
      </c>
      <c r="C12" s="31">
        <f>Østjylland!B27</f>
        <v>11022</v>
      </c>
      <c r="D12" s="31">
        <f>Østjylland!D27</f>
        <v>3542</v>
      </c>
      <c r="E12" s="18">
        <f>Østjylland!F27</f>
        <v>2.1337946943483274E-2</v>
      </c>
      <c r="F12" s="31">
        <f>Østjylland!H27</f>
        <v>11691</v>
      </c>
      <c r="G12" s="18">
        <f>Østjylland!J27</f>
        <v>-2.2246382871957848E-2</v>
      </c>
      <c r="N12" s="40"/>
      <c r="O12" s="41"/>
      <c r="P12" s="42"/>
      <c r="Q12" s="39"/>
      <c r="R12" s="39"/>
      <c r="S12" s="43"/>
      <c r="T12" s="39"/>
      <c r="U12" s="43"/>
      <c r="V12" s="40"/>
    </row>
    <row r="13" spans="1:22" ht="11.25" customHeight="1" x14ac:dyDescent="0.25">
      <c r="A13" s="63" t="s">
        <v>34</v>
      </c>
      <c r="B13" s="86">
        <v>2.5063005737005206E-2</v>
      </c>
      <c r="C13" s="64">
        <v>66876</v>
      </c>
      <c r="D13" s="64">
        <v>22929.33</v>
      </c>
      <c r="E13" s="76">
        <v>-1.1155338968431872E-2</v>
      </c>
      <c r="F13" s="64">
        <v>72556.33</v>
      </c>
      <c r="G13" s="76">
        <v>-8.9578649087719439E-2</v>
      </c>
      <c r="N13" s="40"/>
      <c r="O13" s="41"/>
      <c r="P13" s="42"/>
      <c r="Q13" s="39"/>
      <c r="R13" s="39"/>
      <c r="S13" s="43"/>
      <c r="T13" s="39"/>
      <c r="U13" s="43"/>
      <c r="V13" s="40"/>
    </row>
    <row r="14" spans="1:22" x14ac:dyDescent="0.25">
      <c r="N14" s="40"/>
      <c r="O14" s="41"/>
      <c r="P14" s="42"/>
      <c r="Q14" s="39"/>
      <c r="R14" s="39"/>
      <c r="S14" s="43"/>
      <c r="T14" s="39"/>
      <c r="U14" s="43"/>
      <c r="V14" s="40"/>
    </row>
    <row r="15" spans="1:22" x14ac:dyDescent="0.25">
      <c r="C15" s="33"/>
      <c r="D15" s="33"/>
      <c r="E15" s="33"/>
      <c r="F15" s="33"/>
      <c r="G15" s="33"/>
      <c r="N15" s="40"/>
      <c r="O15" s="41"/>
      <c r="P15" s="42"/>
      <c r="Q15" s="39"/>
      <c r="R15" s="39"/>
      <c r="S15" s="43"/>
      <c r="T15" s="39"/>
      <c r="U15" s="43"/>
      <c r="V15" s="40"/>
    </row>
    <row r="16" spans="1:22" x14ac:dyDescent="0.25">
      <c r="N16" s="40"/>
      <c r="O16" s="41"/>
      <c r="P16" s="42"/>
      <c r="Q16" s="39"/>
      <c r="R16" s="39"/>
      <c r="S16" s="43"/>
      <c r="T16" s="39"/>
      <c r="U16" s="43"/>
      <c r="V16" s="40"/>
    </row>
    <row r="17" spans="1:22" x14ac:dyDescent="0.25">
      <c r="A17" s="26"/>
      <c r="B17" s="27" t="s">
        <v>25</v>
      </c>
      <c r="C17" s="34" t="s">
        <v>21</v>
      </c>
      <c r="D17" s="92" t="s">
        <v>22</v>
      </c>
      <c r="E17" s="99"/>
      <c r="F17" s="92" t="s">
        <v>23</v>
      </c>
      <c r="G17" s="93"/>
      <c r="N17" s="40"/>
      <c r="O17" s="41"/>
      <c r="P17" s="42"/>
      <c r="Q17" s="39"/>
      <c r="R17" s="39"/>
      <c r="S17" s="43"/>
      <c r="T17" s="39"/>
      <c r="U17" s="43"/>
      <c r="V17" s="40"/>
    </row>
    <row r="18" spans="1:22" ht="48" customHeight="1" x14ac:dyDescent="0.25">
      <c r="A18" s="28"/>
      <c r="B18" s="37" t="str">
        <f t="shared" ref="B18:G18" si="0">B3</f>
        <v>Fra Maj18-Jul18
til Maj19-Jul19</v>
      </c>
      <c r="C18" s="4" t="str">
        <f t="shared" si="0"/>
        <v>2018E</v>
      </c>
      <c r="D18" s="5" t="str">
        <f t="shared" si="0"/>
        <v>Maj19-Jul19</v>
      </c>
      <c r="E18" s="6" t="str">
        <f t="shared" si="0"/>
        <v>Udvikling seneste år</v>
      </c>
      <c r="F18" s="5" t="str">
        <f t="shared" si="0"/>
        <v>Maj19-Jul19</v>
      </c>
      <c r="G18" s="7" t="str">
        <f t="shared" si="0"/>
        <v>Udvikling seneste år</v>
      </c>
      <c r="N18" s="40"/>
      <c r="O18" s="44"/>
      <c r="P18" s="45"/>
      <c r="Q18" s="39"/>
      <c r="R18" s="39"/>
      <c r="S18" s="43"/>
      <c r="T18" s="39"/>
      <c r="U18" s="43"/>
      <c r="V18" s="40"/>
    </row>
    <row r="19" spans="1:22" x14ac:dyDescent="0.25">
      <c r="A19" s="47" t="s">
        <v>47</v>
      </c>
      <c r="B19" s="83"/>
      <c r="C19" s="46" t="s">
        <v>29</v>
      </c>
      <c r="D19" s="35" t="s">
        <v>30</v>
      </c>
      <c r="E19" s="35" t="s">
        <v>31</v>
      </c>
      <c r="F19" s="35" t="s">
        <v>30</v>
      </c>
      <c r="G19" s="35" t="s">
        <v>32</v>
      </c>
      <c r="N19" s="40"/>
      <c r="O19" s="44"/>
      <c r="P19" s="45"/>
      <c r="Q19" s="39"/>
      <c r="R19" s="39"/>
      <c r="S19" s="43"/>
      <c r="T19" s="39"/>
      <c r="U19" s="43"/>
      <c r="V19" s="40"/>
    </row>
    <row r="20" spans="1:22" ht="11.45" customHeight="1" x14ac:dyDescent="0.25">
      <c r="A20" s="48" t="s">
        <v>48</v>
      </c>
      <c r="B20" s="24">
        <v>8.2528928070730034E-3</v>
      </c>
      <c r="C20" s="82">
        <v>4544</v>
      </c>
      <c r="D20" s="31">
        <v>1457</v>
      </c>
      <c r="E20" s="18">
        <v>-5.2665799739921977E-2</v>
      </c>
      <c r="F20" s="31">
        <v>5882</v>
      </c>
      <c r="G20" s="18">
        <v>-8.4228553635372877E-2</v>
      </c>
      <c r="N20" s="40"/>
      <c r="O20" s="44"/>
      <c r="P20" s="45"/>
      <c r="Q20" s="39"/>
      <c r="R20" s="39"/>
      <c r="S20" s="43"/>
      <c r="T20" s="39"/>
      <c r="U20" s="43"/>
      <c r="V20" s="40"/>
    </row>
    <row r="21" spans="1:22" ht="11.45" customHeight="1" x14ac:dyDescent="0.25">
      <c r="A21" s="48" t="s">
        <v>50</v>
      </c>
      <c r="B21" s="24">
        <v>1.2928787597292768E-2</v>
      </c>
      <c r="C21" s="36">
        <v>11022</v>
      </c>
      <c r="D21" s="31">
        <v>3542</v>
      </c>
      <c r="E21" s="18">
        <v>2.1337946943483274E-2</v>
      </c>
      <c r="F21" s="31">
        <v>11691</v>
      </c>
      <c r="G21" s="18">
        <v>-2.2246382871957848E-2</v>
      </c>
    </row>
    <row r="22" spans="1:22" ht="11.45" customHeight="1" x14ac:dyDescent="0.25">
      <c r="A22" s="48" t="s">
        <v>36</v>
      </c>
      <c r="B22" s="24">
        <v>1.5569596561571475E-2</v>
      </c>
      <c r="C22" s="82">
        <v>7953</v>
      </c>
      <c r="D22" s="31">
        <v>1740</v>
      </c>
      <c r="E22" s="18">
        <v>-6.4516129032258063E-2</v>
      </c>
      <c r="F22" s="31">
        <v>7283</v>
      </c>
      <c r="G22" s="18">
        <v>-0.12548030739673391</v>
      </c>
    </row>
    <row r="23" spans="1:22" ht="11.45" customHeight="1" x14ac:dyDescent="0.25">
      <c r="A23" s="48" t="s">
        <v>49</v>
      </c>
      <c r="B23" s="24">
        <v>1.583072616801906E-2</v>
      </c>
      <c r="C23" s="82">
        <v>7991</v>
      </c>
      <c r="D23" s="31">
        <v>2678</v>
      </c>
      <c r="E23" s="18">
        <v>-2.4052478134110787E-2</v>
      </c>
      <c r="F23" s="31">
        <v>7538</v>
      </c>
      <c r="G23" s="18">
        <v>-6.7540821375556656E-2</v>
      </c>
    </row>
    <row r="24" spans="1:22" ht="11.45" customHeight="1" x14ac:dyDescent="0.25">
      <c r="A24" s="80" t="s">
        <v>44</v>
      </c>
      <c r="B24" s="91">
        <v>2.3394255417880705E-2</v>
      </c>
      <c r="C24" s="36">
        <v>23096</v>
      </c>
      <c r="D24" s="31">
        <v>8349</v>
      </c>
      <c r="E24" s="18">
        <v>7.4815976831181371E-3</v>
      </c>
      <c r="F24" s="31">
        <v>23827</v>
      </c>
      <c r="G24" s="18">
        <v>-5.9782179780601373E-2</v>
      </c>
    </row>
    <row r="25" spans="1:22" ht="11.45" customHeight="1" x14ac:dyDescent="0.25">
      <c r="A25" s="48" t="s">
        <v>51</v>
      </c>
      <c r="B25" s="85">
        <v>3.1301987566762945E-2</v>
      </c>
      <c r="C25" s="82">
        <v>2925</v>
      </c>
      <c r="D25" s="31">
        <v>1146</v>
      </c>
      <c r="E25" s="18">
        <v>-5.0538525269262634E-2</v>
      </c>
      <c r="F25" s="31">
        <v>2916</v>
      </c>
      <c r="G25" s="18">
        <v>-0.12616122265507942</v>
      </c>
    </row>
    <row r="26" spans="1:22" ht="11.45" customHeight="1" x14ac:dyDescent="0.25">
      <c r="A26" s="48" t="s">
        <v>45</v>
      </c>
      <c r="B26" s="24">
        <v>5.8926149616029516E-2</v>
      </c>
      <c r="C26" s="82">
        <v>9084</v>
      </c>
      <c r="D26" s="31">
        <v>2404</v>
      </c>
      <c r="E26" s="18">
        <v>0.13503305004721436</v>
      </c>
      <c r="F26" s="31">
        <v>9319</v>
      </c>
      <c r="G26" s="18">
        <v>-0.12423644394323842</v>
      </c>
    </row>
    <row r="27" spans="1:22" ht="10.9" customHeight="1" x14ac:dyDescent="0.25">
      <c r="A27" s="48" t="s">
        <v>46</v>
      </c>
      <c r="B27" s="19">
        <v>0.16155257172206328</v>
      </c>
      <c r="C27" s="82">
        <v>261</v>
      </c>
      <c r="D27" s="31">
        <v>146</v>
      </c>
      <c r="E27" s="18">
        <v>0.25862068965517243</v>
      </c>
      <c r="F27" s="31">
        <v>413</v>
      </c>
      <c r="G27" s="18">
        <v>-0.2009685230024213</v>
      </c>
    </row>
    <row r="28" spans="1:22" ht="11.45" customHeight="1" x14ac:dyDescent="0.25">
      <c r="A28" s="81" t="s">
        <v>34</v>
      </c>
      <c r="B28" s="86">
        <v>2.5063005737005206E-2</v>
      </c>
      <c r="C28" s="84">
        <v>66876</v>
      </c>
      <c r="D28" s="21">
        <v>22929.33</v>
      </c>
      <c r="E28" s="17">
        <v>-1.1155338968431872E-2</v>
      </c>
      <c r="F28" s="21">
        <v>72556.33</v>
      </c>
      <c r="G28" s="17">
        <v>-8.9578649087719439E-2</v>
      </c>
    </row>
  </sheetData>
  <sortState ref="A20:G27">
    <sortCondition ref="B20:B27"/>
  </sortState>
  <mergeCells count="4">
    <mergeCell ref="D2:E2"/>
    <mergeCell ref="F2:G2"/>
    <mergeCell ref="D17:E17"/>
    <mergeCell ref="F17:G17"/>
  </mergeCells>
  <conditionalFormatting sqref="B5:B12">
    <cfRule type="iconSet" priority="76">
      <iconSet showValue="0" reverse="1">
        <cfvo type="percent" val="0"/>
        <cfvo type="num" val="-0.02"/>
        <cfvo type="num" val="0.03"/>
      </iconSet>
    </cfRule>
  </conditionalFormatting>
  <conditionalFormatting sqref="P14:P17">
    <cfRule type="iconSet" priority="34">
      <iconSet showValue="0" reverse="1">
        <cfvo type="percent" val="0"/>
        <cfvo type="num" val="-0.02"/>
        <cfvo type="num" val="0.03"/>
      </iconSet>
    </cfRule>
  </conditionalFormatting>
  <conditionalFormatting sqref="P12">
    <cfRule type="iconSet" priority="33">
      <iconSet showValue="0" reverse="1">
        <cfvo type="percent" val="0"/>
        <cfvo type="num" val="-0.02"/>
        <cfvo type="num" val="0.03"/>
      </iconSet>
    </cfRule>
  </conditionalFormatting>
  <conditionalFormatting sqref="P11">
    <cfRule type="iconSet" priority="32">
      <iconSet showValue="0" reverse="1">
        <cfvo type="percent" val="0"/>
        <cfvo type="num" val="-0.02"/>
        <cfvo type="num" val="0.03"/>
      </iconSet>
    </cfRule>
  </conditionalFormatting>
  <conditionalFormatting sqref="P18:P20">
    <cfRule type="iconSet" priority="31">
      <iconSet showValue="0" reverse="1">
        <cfvo type="percent" val="0"/>
        <cfvo type="num" val="-0.02"/>
        <cfvo type="num" val="0.03"/>
      </iconSet>
    </cfRule>
  </conditionalFormatting>
  <conditionalFormatting sqref="P10">
    <cfRule type="iconSet" priority="30">
      <iconSet showValue="0" reverse="1">
        <cfvo type="percent" val="0"/>
        <cfvo type="num" val="-0.02"/>
        <cfvo type="num" val="0.03"/>
      </iconSet>
    </cfRule>
  </conditionalFormatting>
  <conditionalFormatting sqref="P13">
    <cfRule type="iconSet" priority="29">
      <iconSet showValue="0" reverse="1">
        <cfvo type="percent" val="0"/>
        <cfvo type="num" val="-0.02"/>
        <cfvo type="num" val="0.03"/>
      </iconSet>
    </cfRule>
  </conditionalFormatting>
  <conditionalFormatting sqref="B19">
    <cfRule type="iconSet" priority="15">
      <iconSet showValue="0" reverse="1">
        <cfvo type="percent" val="0"/>
        <cfvo type="num" val="-0.02"/>
        <cfvo type="num" val="0.03"/>
      </iconSet>
    </cfRule>
  </conditionalFormatting>
  <conditionalFormatting sqref="B13">
    <cfRule type="iconSet" priority="2">
      <iconSet showValue="0" reverse="1">
        <cfvo type="percent" val="0"/>
        <cfvo type="num" val="-0.02"/>
        <cfvo type="num" val="0.03"/>
      </iconSet>
    </cfRule>
  </conditionalFormatting>
  <conditionalFormatting sqref="B20:B28">
    <cfRule type="iconSet" priority="1">
      <iconSet showValue="0" reverse="1">
        <cfvo type="percent" val="0"/>
        <cfvo type="num" val="-0.02"/>
        <cfvo type="num" val="0.03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Bornholm</vt:lpstr>
      <vt:lpstr>Fyn</vt:lpstr>
      <vt:lpstr>Hovedstaden</vt:lpstr>
      <vt:lpstr>Nordjylland</vt:lpstr>
      <vt:lpstr>Sjælland</vt:lpstr>
      <vt:lpstr>Sydjylland</vt:lpstr>
      <vt:lpstr>Vestjylland</vt:lpstr>
      <vt:lpstr>Østjylland</vt:lpstr>
      <vt:lpstr>SAMLET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Jensen</dc:creator>
  <cp:lastModifiedBy>Henrik Foght Pedersen</cp:lastModifiedBy>
  <cp:lastPrinted>2017-08-09T13:45:15Z</cp:lastPrinted>
  <dcterms:created xsi:type="dcterms:W3CDTF">2016-04-11T07:27:41Z</dcterms:created>
  <dcterms:modified xsi:type="dcterms:W3CDTF">2019-10-14T05:03:23Z</dcterms:modified>
</cp:coreProperties>
</file>